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29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<sst xmlns="http://schemas.openxmlformats.org/spreadsheetml/2006/main" count="594" uniqueCount="284">
  <si>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</si>
  <si>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</si>
  <si>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</si>
  <si>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</si>
  <si>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</si>
  <si>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</si>
  <si>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</si>
  <si>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</si>
  <si>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</si>
  <si>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</si>
  <si>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</si>
  <si>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</si>
  <si>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</si>
  <si>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</si>
  <si>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</si>
  <si>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</si>
  <si>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</si>
  <si>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</si>
  <si>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</si>
  <si>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</si>
  <si>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</si>
  <si>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</si>
  <si>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</si>
  <si>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</si>
  <si>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</si>
  <si>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</si>
  <si>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</si>
  <si>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</si>
  <si>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</si>
  <si>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</si>
  <si>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</si>
  <si>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</si>
  <si>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</si>
  <si>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</si>
  <si>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</si>
  <si>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</si>
  <si>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</si>
  <si>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</si>
  <si>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</si>
  <si>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</si>
  <si>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</si>
  <si>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</si>
  <si>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</si>
  <si>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</si>
  <si>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</si>
  <si>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</si>
  <si>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</si>
  <si>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</si>
  <si>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</si>
  <si>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</si>
  <si>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</si>
  <si>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</si>
  <si>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</si>
  <si>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</si>
  <si>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</si>
  <si>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</si>
  <si>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</si>
  <si>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</si>
  <si>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</si>
  <si>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</si>
  <si>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</si>
  <si>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</si>
  <si>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</si>
  <si>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120007</t>
  </si>
  <si>
    <t>玉溪市建设工程招标投标管理办公室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</si>
  <si>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</si>
  <si>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</si>
  <si>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</si>
  <si>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</si>
  <si>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</si>
  <si>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</si>
  <si>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</si>
  <si>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</si>
  <si>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</si>
  <si>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</si>
  <si>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</si>
  <si>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</si>
  <si>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</si>
  <si>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</si>
  <si>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</si>
  <si>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2080501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</si>
  <si>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</si>
  <si>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</si>
  <si>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</si>
  <si>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</si>
  <si>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</si>
  <si>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</si>
  <si>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</si>
  <si>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</si>
  <si>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21201</t>
  </si>
  <si>
    <t>2120101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</si>
  <si>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</si>
  <si>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</si>
  <si>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</si>
  <si>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</si>
  <si>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</si>
  <si>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</si>
  <si>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</si>
  <si>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</si>
  <si>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</si>
  <si>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</si>
  <si>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</si>
  <si>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</si>
  <si>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</si>
  <si>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</si>
  <si>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</si>
  <si>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</si>
  <si>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</si>
  <si>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</si>
  <si>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</si>
  <si>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</si>
  <si>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</si>
  <si>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</si>
  <si>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</si>
  <si>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</si>
  <si>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</si>
  <si>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</si>
  <si>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</si>
  <si>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</si>
  <si>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</si>
  <si>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</si>
  <si>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</si>
  <si>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</si>
  <si>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</si>
  <si>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</si>
  <si>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</si>
  <si>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</si>
  <si>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</si>
  <si>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</si>
  <si>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</si>
  <si>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</si>
  <si>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</si>
  <si>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</si>
  <si>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</si>
  <si>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</si>
  <si>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</si>
  <si>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</si>
  <si>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</si>
  <si>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</si>
  <si>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</si>
  <si>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530400210000000627689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</si>
  <si>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</si>
  <si>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</si>
  <si>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</si>
  <si>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</si>
  <si>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</si>
  <si>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</si>
  <si>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</si>
  <si>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</si>
  <si>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</si>
  <si>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</si>
  <si>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</si>
  <si>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</si>
  <si>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</si>
  <si>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530400210000000627690</t>
  </si>
  <si>
    <t>住房公积金</t>
  </si>
  <si>
    <t>30113</t>
  </si>
  <si>
    <t>530400210000000627691</t>
  </si>
  <si>
    <t>对个人和家庭的补助</t>
  </si>
  <si>
    <t>行政单位离退休</t>
  </si>
  <si>
    <t>30305</t>
  </si>
  <si>
    <t>生活补助</t>
  </si>
  <si>
    <t>530400210000000627693</t>
  </si>
  <si>
    <t>行政人员公务交通补贴</t>
  </si>
  <si>
    <t>行政运行</t>
  </si>
  <si>
    <t>30239</t>
  </si>
  <si>
    <t>其他交通费用</t>
  </si>
  <si>
    <t>530400210000000627694</t>
  </si>
  <si>
    <t>工会经费</t>
  </si>
  <si>
    <t>30228</t>
  </si>
  <si>
    <t>530400210000000627695</t>
  </si>
  <si>
    <t>一般公用经费</t>
  </si>
  <si>
    <t>30299</t>
  </si>
  <si>
    <t>其他商品和服务支出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</si>
  <si>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</si>
  <si>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</si>
  <si>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</si>
  <si>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</si>
  <si>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</si>
  <si>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</si>
  <si>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</si>
  <si>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</si>
  <si>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530400210000000627709</t>
  </si>
  <si>
    <t>行政人员工资支出</t>
  </si>
  <si>
    <t>30101</t>
  </si>
  <si>
    <t>基本工资</t>
  </si>
  <si>
    <t>30102</t>
  </si>
  <si>
    <t>津贴补贴</t>
  </si>
  <si>
    <t>购房补贴</t>
  </si>
  <si>
    <t>530400210000000629350</t>
  </si>
  <si>
    <t>其他工资福利支出</t>
  </si>
  <si>
    <t>30103</t>
  </si>
  <si>
    <t>奖金</t>
  </si>
  <si>
    <t>530400221100000320814</t>
  </si>
  <si>
    <t>30217</t>
  </si>
  <si>
    <t>530400241100002124543</t>
  </si>
  <si>
    <t>年终一次性奖金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</si>
  <si>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</si>
  <si>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</si>
  <si>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</si>
  <si>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</si>
  <si>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</si>
  <si>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</si>
  <si>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</si>
  <si>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</si>
  <si>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备注：玉溪市建设工程招标投标管理办公室无项目收入，也无项目资金安排支出，故《2026年部门部门项目支出预算表》无数据。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</si>
  <si>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</si>
  <si>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</si>
  <si>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</si>
  <si>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</si>
  <si>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</si>
  <si>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</si>
  <si>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</si>
  <si>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</si>
  <si>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</si>
  <si>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</si>
  <si>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</si>
  <si>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</si>
  <si>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备注：玉溪市建设工程招标投标管理办公室无项目收入，也无项目资金安排支出，故《2026年部门项目支出绩效目标表》无数据。</t>
  </si>
  <si>
    <t>预算06表</t>
  </si>
  <si>
    <t>2026年部门政府性基金预算支出预算表</t>
  </si>
  <si>
    <t>单位:元</t>
  </si>
  <si>
    <t>政府性基金预算支出</t>
  </si>
  <si>
    <t>备注：玉溪市建设工程招标投标管理办公室无项目收入，也无项目资金安排支出，故《2026年部门政府性基金预算支出预算表》无数据。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</si>
  <si>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</si>
  <si>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</si>
  <si>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</si>
  <si>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</si>
  <si>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</si>
  <si>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</si>
  <si>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</si>
  <si>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</si>
  <si>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</si>
  <si>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</si>
  <si>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</si>
  <si>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</si>
  <si>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</si>
  <si>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元</t>
  </si>
  <si>
    <t>预算08表</t>
  </si>
  <si>
    <t>2026年部门政府购买服务预算表</t>
  </si>
  <si>
    <t>政府购买服务项目</t>
  </si>
  <si>
    <t>政府购买服务目录</t>
  </si>
  <si>
    <t>备注：玉溪市建设工程招标投标管理办公室无政府购买服务支出，故《2026年部门政府购买服务预算表》无数据。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</si>
  <si>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</si>
  <si>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</si>
  <si>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</si>
  <si>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</si>
  <si>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</si>
  <si>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</si>
  <si>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</si>
  <si>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</si>
  <si>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</si>
  <si>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</si>
  <si>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</si>
  <si>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</si>
  <si>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</si>
  <si>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</si>
  <si>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</si>
  <si>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备注：玉溪市建设工程招标投标管理办公室无对下转移支付支出，故《2026年市对下转移支付预算表》无数据。</t>
  </si>
  <si>
    <t>预算09-2表</t>
  </si>
  <si>
    <t>2026年市对下转移支付绩效目标表</t>
  </si>
  <si>
    <t>备注：玉溪市建设工程招标投标管理办公室无对下转移支付支出，故《2026年市对下转移支付绩效目标表》无数据。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</si>
  <si>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</si>
  <si>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</si>
  <si>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</si>
  <si>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</si>
  <si>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</si>
  <si>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</si>
  <si>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</si>
  <si>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</si>
  <si>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</si>
  <si>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备注：玉溪市建设工程招标投标管理办公室无新增资产配置支出，故《2026年新增资产配置表》无数据。</t>
  </si>
  <si>
    <t>预算11表</t>
  </si>
  <si>
    <t>2026年上级补助项目支出预算表</t>
  </si>
  <si>
    <t>上级补助</t>
  </si>
  <si>
    <t>备注：玉溪市建设工程招标投标管理办公室无上级补助项目支出，故《2026年上级补助项目支出预算表》无数据。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</si>
  <si>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</si>
  <si>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</si>
  <si>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</si>
  <si>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</si>
  <si>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</si>
  <si>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</si>
  <si>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</si>
  <si>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备注：玉溪市建设工程招标投标管理办公室无项目支出，故《2026年部门项目中期规划预算表》无数据。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</si>
</sst>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3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0" applyNumberFormat="0" applyAlignment="0" applyProtection="0">
      <alignment vertical="center"/>
    </xf>
    <xf numFmtId="0" fontId="33" fillId="4" borderId="21" applyNumberFormat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49" fontId="12" fillId="0" borderId="7">
      <alignment horizontal="left" vertical="center" wrapText="1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0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179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8" fillId="0" borderId="0" xfId="57" applyFont="1" applyFill="1" applyAlignment="1" applyProtection="1">
      <alignment horizontal="left" vertical="center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12" fillId="0" borderId="0" xfId="50" applyNumberFormat="1" applyFont="1" applyBorder="1" applyAlignment="1">
      <alignment horizontal="right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>
      <alignment horizontal="lef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80" fontId="12" fillId="0" borderId="7" xfId="0" applyNumberFormat="1" applyFont="1" applyBorder="1" applyAlignment="1">
      <alignment horizontal="right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8" fillId="0" borderId="0" xfId="57" applyFont="1" applyFill="1" applyAlignment="1" applyProtection="1">
      <alignment horizontal="left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1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1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>
      <alignment vertical="top"/>
    </xf>
    <xf numFmtId="49" fontId="12" fillId="0" borderId="7" xfId="50" applyNumberFormat="1" applyFont="1" applyBorder="1" applyAlignment="1">
      <alignment horizontal="right" vertical="center" wrapText="1"/>
    </xf>
    <xf numFmtId="49" fontId="13" fillId="0" borderId="14" xfId="50" applyNumberFormat="1" applyFont="1" applyBorder="1" applyAlignment="1">
      <alignment horizontal="center" vertical="center" wrapText="1"/>
    </xf>
    <xf numFmtId="49" fontId="12" fillId="0" borderId="15" xfId="50" applyNumberFormat="1" applyFont="1" applyBorder="1">
      <alignment horizontal="left" vertical="center" wrapText="1"/>
    </xf>
    <xf numFmtId="49" fontId="14" fillId="0" borderId="15" xfId="50" applyNumberFormat="1" applyFont="1" applyBorder="1" applyAlignment="1">
      <alignment horizontal="center" vertical="center" wrapText="1"/>
    </xf>
    <xf numFmtId="49" fontId="12" fillId="0" borderId="15" xfId="50" applyNumberFormat="1" applyFont="1" applyBorder="1" applyAlignment="1">
      <alignment horizontal="center" vertical="center" wrapText="1"/>
    </xf>
    <xf numFmtId="0" fontId="21" fillId="0" borderId="15" xfId="0" applyFont="1" applyBorder="1">
      <alignment vertical="top"/>
    </xf>
    <xf numFmtId="0" fontId="0" fillId="0" borderId="15" xfId="0" applyFont="1" applyBorder="1">
      <alignment vertical="top"/>
    </xf>
    <xf numFmtId="176" fontId="12" fillId="0" borderId="15" xfId="50" applyNumberFormat="1" applyFont="1" applyBorder="1" applyAlignment="1">
      <alignment horizontal="right" vertical="center" wrapText="1"/>
    </xf>
    <xf numFmtId="49" fontId="12" fillId="0" borderId="16" xfId="50" applyNumberFormat="1" applyFont="1" applyBorder="1">
      <alignment horizontal="left" vertical="center" wrapText="1"/>
    </xf>
    <xf numFmtId="176" fontId="12" fillId="0" borderId="16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>
      <alignment horizontal="left" vertical="center" wrapText="1"/>
    </xf>
    <xf numFmtId="176" fontId="12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176" fontId="12" fillId="0" borderId="15" xfId="0" applyNumberFormat="1" applyFont="1" applyBorder="1" applyAlignment="1">
      <alignment horizontal="right" vertical="center" wrapText="1"/>
    </xf>
    <xf numFmtId="176" fontId="12" fillId="0" borderId="16" xfId="0" applyNumberFormat="1" applyFont="1" applyBorder="1" applyAlignment="1">
      <alignment horizontal="right" vertical="center" wrapText="1"/>
    </xf>
    <xf numFmtId="49" fontId="12" fillId="0" borderId="15" xfId="50" applyNumberFormat="1" applyFont="1" applyBorder="1" applyAlignment="1">
      <alignment horizontal="righ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4" fillId="0" borderId="7" xfId="50" applyNumberFormat="1" applyFont="1" applyBorder="1" applyAlignment="1">
      <alignment horizontal="center" vertical="center" wrapText="1"/>
    </xf>
    <xf numFmtId="180" fontId="12" fillId="0" borderId="7" xfId="56" applyNumberFormat="1" applyFont="1" applyBorder="1" applyAlignment="1">
      <alignment horizontal="center" vertical="center" wrapText="1"/>
    </xf>
    <xf numFmtId="49" fontId="22" fillId="0" borderId="7" xfId="50" applyNumberFormat="1" applyFont="1" applyBorder="1" applyAlignment="1">
      <alignment horizontal="right" vertical="center" wrapText="1"/>
    </xf>
    <xf numFmtId="49" fontId="12" fillId="0" borderId="10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left" vertical="center" wrapText="1" indent="2"/>
    </xf>
    <xf numFmtId="49" fontId="12" fillId="0" borderId="7" xfId="50" applyNumberFormat="1" applyFont="1" applyBorder="1" applyAlignment="1">
      <alignment horizontal="left" vertical="center" wrapText="1" indent="4"/>
    </xf>
    <xf numFmtId="49" fontId="23" fillId="0" borderId="7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23" fillId="0" borderId="7" xfId="50" applyNumberFormat="1" applyFont="1" applyBorder="1">
      <alignment horizontal="left" vertical="center" wrapText="1"/>
    </xf>
    <xf numFmtId="176" fontId="12" fillId="0" borderId="7" xfId="0" applyNumberFormat="1" applyFont="1" applyBorder="1" applyAlignment="1">
      <alignment horizontal="right" vertical="center"/>
    </xf>
    <xf numFmtId="176" fontId="23" fillId="0" borderId="7" xfId="0" applyNumberFormat="1" applyFont="1" applyBorder="1" applyAlignment="1">
      <alignment horizontal="left" vertical="center"/>
    </xf>
    <xf numFmtId="176" fontId="12" fillId="0" borderId="7" xfId="51" applyNumberFormat="1" applyFont="1" applyBorder="1">
      <alignment horizontal="right" vertical="center"/>
    </xf>
    <xf numFmtId="176" fontId="12" fillId="0" borderId="7" xfId="0" applyNumberFormat="1" applyFont="1" applyBorder="1" applyAlignment="1">
      <alignment horizontal="left" vertical="center"/>
    </xf>
    <xf numFmtId="49" fontId="23" fillId="0" borderId="7" xfId="0" applyNumberFormat="1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tabSelected="1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0</v>
      </c>
      <c r="B1" s="171"/>
      <c r="C1" s="171"/>
      <c r="D1" s="171"/>
    </row>
    <row r="2" ht="28.5" customHeight="1" spans="1:4">
      <c r="A2" s="172" t="s">
        <v>1</v>
      </c>
      <c r="B2" s="172"/>
      <c r="C2" s="172"/>
      <c r="D2" s="172"/>
    </row>
    <row r="3" ht="18.75" customHeight="1" spans="1:4">
      <c r="A3" s="158" t="str">
        <f>"单位名称："&amp;"玉溪市建设工程招标投标管理办公室"</f>
        <v>单位名称：玉溪市建设工程招标投标管理办公室</v>
      </c>
      <c r="B3" s="158"/>
      <c r="C3" s="158"/>
      <c r="D3" s="148" t="s">
        <v>2</v>
      </c>
    </row>
    <row r="4" ht="18.75" customHeight="1" spans="1:4">
      <c r="A4" s="165" t="s">
        <v>3</v>
      </c>
      <c r="B4" s="165"/>
      <c r="C4" s="165" t="s">
        <v>4</v>
      </c>
      <c r="D4" s="165"/>
    </row>
    <row r="5" ht="18.75" customHeight="1" spans="1:4">
      <c r="A5" s="165" t="s">
        <v>5</v>
      </c>
      <c r="B5" s="165" t="s">
        <v>6</v>
      </c>
      <c r="C5" s="165" t="s">
        <v>7</v>
      </c>
      <c r="D5" s="165" t="s">
        <v>6</v>
      </c>
    </row>
    <row r="6" ht="18.75" customHeight="1" spans="1:4">
      <c r="A6" s="158" t="s">
        <v>8</v>
      </c>
      <c r="B6" s="176">
        <v>1509785.04</v>
      </c>
      <c r="C6" s="177" t="str">
        <f>"一"&amp;"、"&amp;"社会保障和就业支出"</f>
        <v>一、社会保障和就业支出</v>
      </c>
      <c r="D6" s="176">
        <v>369350.72</v>
      </c>
    </row>
    <row r="7" ht="18.75" customHeight="1" spans="1:4">
      <c r="A7" s="158" t="s">
        <v>9</v>
      </c>
      <c r="B7" s="176"/>
      <c r="C7" s="177" t="str">
        <f>"二"&amp;"、"&amp;"卫生健康支出"</f>
        <v>二、卫生健康支出</v>
      </c>
      <c r="D7" s="176">
        <v>126940</v>
      </c>
    </row>
    <row r="8" ht="18.75" customHeight="1" spans="1:4">
      <c r="A8" s="158" t="s">
        <v>10</v>
      </c>
      <c r="B8" s="176"/>
      <c r="C8" s="177" t="str">
        <f>"三"&amp;"、"&amp;"城乡社区支出"</f>
        <v>三、城乡社区支出</v>
      </c>
      <c r="D8" s="176">
        <v>918010.32</v>
      </c>
    </row>
    <row r="9" ht="18.75" customHeight="1" spans="1:4">
      <c r="A9" s="158" t="s">
        <v>11</v>
      </c>
      <c r="B9" s="176"/>
      <c r="C9" s="177" t="str">
        <f>"四"&amp;"、"&amp;"住房保障支出"</f>
        <v>四、住房保障支出</v>
      </c>
      <c r="D9" s="176">
        <v>95484</v>
      </c>
    </row>
    <row r="10" ht="18.75" customHeight="1" spans="1:4">
      <c r="A10" s="158" t="s">
        <v>12</v>
      </c>
      <c r="B10" s="176"/>
      <c r="C10" s="158"/>
      <c r="D10" s="158"/>
    </row>
    <row r="11" ht="18.75" customHeight="1" spans="1:4">
      <c r="A11" s="158" t="s">
        <v>13</v>
      </c>
      <c r="B11" s="176"/>
      <c r="C11" s="158"/>
      <c r="D11" s="158"/>
    </row>
    <row r="12" ht="18.75" customHeight="1" spans="1:4">
      <c r="A12" s="158" t="s">
        <v>14</v>
      </c>
      <c r="B12" s="176"/>
      <c r="C12" s="158"/>
      <c r="D12" s="158"/>
    </row>
    <row r="13" ht="18.75" customHeight="1" spans="1:4">
      <c r="A13" s="158" t="s">
        <v>15</v>
      </c>
      <c r="B13" s="176"/>
      <c r="C13" s="158"/>
      <c r="D13" s="158"/>
    </row>
    <row r="14" ht="18.75" customHeight="1" spans="1:4">
      <c r="A14" s="158" t="s">
        <v>16</v>
      </c>
      <c r="B14" s="176"/>
      <c r="C14" s="158"/>
      <c r="D14" s="158"/>
    </row>
    <row r="15" ht="18.75" customHeight="1" spans="1:4">
      <c r="A15" s="158" t="s">
        <v>17</v>
      </c>
      <c r="B15" s="176"/>
      <c r="C15" s="158"/>
      <c r="D15" s="158"/>
    </row>
    <row r="16" ht="18.75" customHeight="1" spans="1:4">
      <c r="A16" s="178" t="s">
        <v>18</v>
      </c>
      <c r="B16" s="176">
        <v>1509785.04</v>
      </c>
      <c r="C16" s="178" t="s">
        <v>19</v>
      </c>
      <c r="D16" s="176">
        <v>1509785.04</v>
      </c>
    </row>
    <row r="17" ht="18.75" customHeight="1" spans="1:4">
      <c r="A17" s="173" t="s">
        <v>20</v>
      </c>
      <c r="B17" s="158"/>
      <c r="C17" s="173" t="s">
        <v>21</v>
      </c>
      <c r="D17" s="158"/>
    </row>
    <row r="18" ht="18.75" customHeight="1" spans="1:4">
      <c r="A18" s="60" t="s">
        <v>22</v>
      </c>
      <c r="B18" s="176"/>
      <c r="C18" s="60" t="s">
        <v>22</v>
      </c>
      <c r="D18" s="176"/>
    </row>
    <row r="19" ht="18.75" customHeight="1" spans="1:4">
      <c r="A19" s="60" t="s">
        <v>23</v>
      </c>
      <c r="B19" s="176"/>
      <c r="C19" s="60" t="s">
        <v>23</v>
      </c>
      <c r="D19" s="176"/>
    </row>
    <row r="20" ht="18.75" customHeight="1" spans="1:4">
      <c r="A20" s="178" t="s">
        <v>24</v>
      </c>
      <c r="B20" s="176">
        <v>1509785.04</v>
      </c>
      <c r="C20" s="178" t="s">
        <v>25</v>
      </c>
      <c r="D20" s="176">
        <v>1509785.04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2" sqref="C22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2"/>
      <c r="F1" s="133" t="s">
        <v>219</v>
      </c>
    </row>
    <row r="2" ht="28.5" customHeight="1" spans="1:6">
      <c r="A2" s="32" t="s">
        <v>220</v>
      </c>
      <c r="B2" s="32"/>
      <c r="C2" s="32"/>
      <c r="D2" s="32"/>
      <c r="E2" s="32"/>
      <c r="F2" s="32"/>
    </row>
    <row r="3" ht="15" customHeight="1" spans="1:6">
      <c r="A3" s="134" t="str">
        <f>"单位名称："&amp;"玉溪市建设工程招标投标管理办公室"</f>
        <v>单位名称：玉溪市建设工程招标投标管理办公室</v>
      </c>
      <c r="B3" s="135"/>
      <c r="C3" s="135"/>
      <c r="D3" s="74"/>
      <c r="E3" s="74"/>
      <c r="F3" s="136" t="s">
        <v>221</v>
      </c>
    </row>
    <row r="4" ht="18.75" customHeight="1" spans="1:6">
      <c r="A4" s="34" t="s">
        <v>121</v>
      </c>
      <c r="B4" s="34" t="s">
        <v>67</v>
      </c>
      <c r="C4" s="34" t="s">
        <v>68</v>
      </c>
      <c r="D4" s="35" t="s">
        <v>222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4"/>
      <c r="E7" s="137"/>
      <c r="F7" s="137"/>
    </row>
    <row r="8" ht="17.25" customHeight="1" spans="1:6">
      <c r="A8" s="138" t="s">
        <v>204</v>
      </c>
      <c r="B8" s="139"/>
      <c r="C8" s="139" t="s">
        <v>204</v>
      </c>
      <c r="D8" s="137"/>
      <c r="E8" s="137"/>
      <c r="F8" s="137"/>
    </row>
    <row r="10" customHeight="1" spans="1:4">
      <c r="A10" s="99" t="s">
        <v>223</v>
      </c>
      <c r="B10" s="99"/>
      <c r="C10" s="99"/>
      <c r="D10" s="99"/>
    </row>
  </sheetData>
  <mergeCells count="8">
    <mergeCell ref="A2:F2"/>
    <mergeCell ref="A3:E3"/>
    <mergeCell ref="D4:F4"/>
    <mergeCell ref="A8:C8"/>
    <mergeCell ref="A10:D10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R22" sqref="R22"/>
    </sheetView>
  </sheetViews>
  <sheetFormatPr defaultColWidth="9.14166666666667" defaultRowHeight="14.25" customHeight="1"/>
  <cols>
    <col min="1" max="1" width="23.75" customWidth="1"/>
    <col min="2" max="2" width="8.75" customWidth="1"/>
    <col min="3" max="3" width="15.875" customWidth="1"/>
    <col min="4" max="5" width="8.75" customWidth="1"/>
    <col min="6" max="8" width="11.625" customWidth="1"/>
    <col min="9" max="17" width="8.75" customWidth="1"/>
  </cols>
  <sheetData>
    <row r="1" ht="13.5" customHeight="1" spans="1:17">
      <c r="A1" s="30" t="s">
        <v>224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72" t="s">
        <v>225</v>
      </c>
      <c r="B2" s="32"/>
      <c r="C2" s="32"/>
      <c r="D2" s="32"/>
      <c r="E2" s="32"/>
      <c r="F2" s="32"/>
      <c r="G2" s="32"/>
      <c r="H2" s="32"/>
      <c r="I2" s="32"/>
      <c r="J2" s="32"/>
      <c r="K2" s="102"/>
      <c r="L2" s="32"/>
      <c r="M2" s="32"/>
      <c r="N2" s="32"/>
      <c r="O2" s="102"/>
      <c r="P2" s="102"/>
      <c r="Q2" s="32"/>
    </row>
    <row r="3" ht="18.75" customHeight="1" spans="1:17">
      <c r="A3" s="111" t="str">
        <f>"单位名称："&amp;"玉溪市建设工程招标投标管理办公室"</f>
        <v>单位名称：玉溪市建设工程招标投标管理办公室</v>
      </c>
      <c r="B3" s="7"/>
      <c r="C3" s="7"/>
      <c r="D3" s="7"/>
      <c r="E3" s="7"/>
      <c r="F3" s="7"/>
      <c r="G3" s="7"/>
      <c r="H3" s="7"/>
      <c r="I3" s="7"/>
      <c r="J3" s="7"/>
      <c r="O3" s="78"/>
      <c r="P3" s="78"/>
      <c r="Q3" s="130" t="s">
        <v>2</v>
      </c>
    </row>
    <row r="4" ht="15.75" customHeight="1" spans="1:17">
      <c r="A4" s="34" t="s">
        <v>226</v>
      </c>
      <c r="B4" s="112" t="s">
        <v>227</v>
      </c>
      <c r="C4" s="112" t="s">
        <v>228</v>
      </c>
      <c r="D4" s="112" t="s">
        <v>229</v>
      </c>
      <c r="E4" s="112" t="s">
        <v>230</v>
      </c>
      <c r="F4" s="112" t="s">
        <v>231</v>
      </c>
      <c r="G4" s="113" t="s">
        <v>128</v>
      </c>
      <c r="H4" s="113"/>
      <c r="I4" s="113"/>
      <c r="J4" s="113"/>
      <c r="K4" s="122"/>
      <c r="L4" s="113"/>
      <c r="M4" s="113"/>
      <c r="N4" s="113"/>
      <c r="O4" s="123"/>
      <c r="P4" s="122"/>
      <c r="Q4" s="131"/>
    </row>
    <row r="5" ht="17.25" customHeight="1" spans="1:17">
      <c r="A5" s="37"/>
      <c r="B5" s="114"/>
      <c r="C5" s="114"/>
      <c r="D5" s="114"/>
      <c r="E5" s="114"/>
      <c r="F5" s="114"/>
      <c r="G5" s="114" t="s">
        <v>30</v>
      </c>
      <c r="H5" s="114" t="s">
        <v>33</v>
      </c>
      <c r="I5" s="114" t="s">
        <v>232</v>
      </c>
      <c r="J5" s="114" t="s">
        <v>233</v>
      </c>
      <c r="K5" s="124" t="s">
        <v>234</v>
      </c>
      <c r="L5" s="125" t="s">
        <v>235</v>
      </c>
      <c r="M5" s="125"/>
      <c r="N5" s="125"/>
      <c r="O5" s="126"/>
      <c r="P5" s="127"/>
      <c r="Q5" s="115"/>
    </row>
    <row r="6" ht="54" customHeight="1" spans="1:17">
      <c r="A6" s="40"/>
      <c r="B6" s="115"/>
      <c r="C6" s="115"/>
      <c r="D6" s="115"/>
      <c r="E6" s="115"/>
      <c r="F6" s="115"/>
      <c r="G6" s="115"/>
      <c r="H6" s="115" t="s">
        <v>32</v>
      </c>
      <c r="I6" s="115"/>
      <c r="J6" s="115"/>
      <c r="K6" s="128"/>
      <c r="L6" s="115" t="s">
        <v>32</v>
      </c>
      <c r="M6" s="115" t="s">
        <v>39</v>
      </c>
      <c r="N6" s="115" t="s">
        <v>135</v>
      </c>
      <c r="O6" s="129" t="s">
        <v>41</v>
      </c>
      <c r="P6" s="128" t="s">
        <v>42</v>
      </c>
      <c r="Q6" s="115" t="s">
        <v>43</v>
      </c>
    </row>
    <row r="7" ht="15" customHeight="1" spans="1:17">
      <c r="A7" s="41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30" customHeight="1" spans="1:17">
      <c r="A8" s="94" t="s">
        <v>64</v>
      </c>
      <c r="B8" s="95"/>
      <c r="C8" s="95"/>
      <c r="D8" s="95"/>
      <c r="E8" s="118"/>
      <c r="F8" s="119">
        <v>3000</v>
      </c>
      <c r="G8" s="45">
        <v>3000</v>
      </c>
      <c r="H8" s="45">
        <v>3000</v>
      </c>
      <c r="I8" s="45"/>
      <c r="J8" s="45"/>
      <c r="K8" s="45"/>
      <c r="L8" s="45"/>
      <c r="M8" s="45"/>
      <c r="N8" s="45"/>
      <c r="O8" s="45"/>
      <c r="P8" s="45"/>
      <c r="Q8" s="45"/>
    </row>
    <row r="9" ht="36" customHeight="1" spans="1:17">
      <c r="A9" s="94" t="str">
        <f>"      "&amp;"一般公用经费"</f>
        <v>      一般公用经费</v>
      </c>
      <c r="B9" s="95" t="s">
        <v>236</v>
      </c>
      <c r="C9" s="95" t="str">
        <f>"A05040101"&amp;"  "&amp;"复印纸"</f>
        <v>A05040101  复印纸</v>
      </c>
      <c r="D9" s="120" t="s">
        <v>237</v>
      </c>
      <c r="E9" s="121">
        <v>20</v>
      </c>
      <c r="F9" s="24">
        <v>3000</v>
      </c>
      <c r="G9" s="45">
        <v>3000</v>
      </c>
      <c r="H9" s="45">
        <v>3000</v>
      </c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6" t="s">
        <v>204</v>
      </c>
      <c r="B10" s="97"/>
      <c r="C10" s="97"/>
      <c r="D10" s="97"/>
      <c r="E10" s="118"/>
      <c r="F10" s="119">
        <v>3000</v>
      </c>
      <c r="G10" s="45">
        <v>3000</v>
      </c>
      <c r="H10" s="45">
        <v>3000</v>
      </c>
      <c r="I10" s="45"/>
      <c r="J10" s="45"/>
      <c r="K10" s="45"/>
      <c r="L10" s="45"/>
      <c r="M10" s="45"/>
      <c r="N10" s="45"/>
      <c r="O10" s="45"/>
      <c r="P10" s="45"/>
      <c r="Q10" s="45"/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H15" sqref="H15"/>
    </sheetView>
  </sheetViews>
  <sheetFormatPr defaultColWidth="9.14166666666667" defaultRowHeight="14.25" customHeight="1"/>
  <cols>
    <col min="1" max="14" width="15.875" customWidth="1"/>
  </cols>
  <sheetData>
    <row r="1" ht="13.5" customHeight="1" spans="1:14">
      <c r="A1" s="79" t="s">
        <v>238</v>
      </c>
      <c r="B1" s="79"/>
      <c r="C1" s="79"/>
      <c r="D1" s="79"/>
      <c r="E1" s="79"/>
      <c r="F1" s="79"/>
      <c r="G1" s="79"/>
      <c r="H1" s="80"/>
      <c r="I1" s="79"/>
      <c r="J1" s="79"/>
      <c r="K1" s="79"/>
      <c r="L1" s="100"/>
      <c r="M1" s="80"/>
      <c r="N1" s="101"/>
    </row>
    <row r="2" ht="27.75" customHeight="1" spans="1:14">
      <c r="A2" s="72" t="s">
        <v>239</v>
      </c>
      <c r="B2" s="81"/>
      <c r="C2" s="81"/>
      <c r="D2" s="81"/>
      <c r="E2" s="81"/>
      <c r="F2" s="81"/>
      <c r="G2" s="81"/>
      <c r="H2" s="82"/>
      <c r="I2" s="81"/>
      <c r="J2" s="81"/>
      <c r="K2" s="81"/>
      <c r="L2" s="102"/>
      <c r="M2" s="82"/>
      <c r="N2" s="81"/>
    </row>
    <row r="3" ht="18.75" customHeight="1" spans="1:14">
      <c r="A3" s="73" t="str">
        <f>"单位名称："&amp;"玉溪市建设工程招标投标管理办公室"</f>
        <v>单位名称：玉溪市建设工程招标投标管理办公室</v>
      </c>
      <c r="B3" s="74"/>
      <c r="C3" s="74"/>
      <c r="D3" s="74"/>
      <c r="E3" s="74"/>
      <c r="F3" s="74"/>
      <c r="G3" s="74"/>
      <c r="H3" s="83"/>
      <c r="I3" s="76"/>
      <c r="J3" s="76"/>
      <c r="K3" s="76"/>
      <c r="L3" s="78"/>
      <c r="M3" s="103"/>
      <c r="N3" s="104" t="s">
        <v>2</v>
      </c>
    </row>
    <row r="4" ht="15.75" customHeight="1" spans="1:14">
      <c r="A4" s="84" t="s">
        <v>226</v>
      </c>
      <c r="B4" s="85" t="s">
        <v>240</v>
      </c>
      <c r="C4" s="85" t="s">
        <v>241</v>
      </c>
      <c r="D4" s="86" t="s">
        <v>128</v>
      </c>
      <c r="E4" s="86"/>
      <c r="F4" s="86"/>
      <c r="G4" s="86"/>
      <c r="H4" s="87"/>
      <c r="I4" s="86"/>
      <c r="J4" s="86"/>
      <c r="K4" s="86"/>
      <c r="L4" s="105"/>
      <c r="M4" s="87"/>
      <c r="N4" s="106"/>
    </row>
    <row r="5" ht="17.25" customHeight="1" spans="1:14">
      <c r="A5" s="88"/>
      <c r="B5" s="89"/>
      <c r="C5" s="89"/>
      <c r="D5" s="89" t="s">
        <v>30</v>
      </c>
      <c r="E5" s="89" t="s">
        <v>33</v>
      </c>
      <c r="F5" s="89" t="s">
        <v>232</v>
      </c>
      <c r="G5" s="89" t="s">
        <v>233</v>
      </c>
      <c r="H5" s="90" t="s">
        <v>234</v>
      </c>
      <c r="I5" s="107" t="s">
        <v>235</v>
      </c>
      <c r="J5" s="107"/>
      <c r="K5" s="107"/>
      <c r="L5" s="108"/>
      <c r="M5" s="109"/>
      <c r="N5" s="92"/>
    </row>
    <row r="6" ht="54" customHeight="1" spans="1:14">
      <c r="A6" s="91"/>
      <c r="B6" s="92"/>
      <c r="C6" s="92"/>
      <c r="D6" s="92"/>
      <c r="E6" s="92"/>
      <c r="F6" s="92"/>
      <c r="G6" s="92"/>
      <c r="H6" s="93"/>
      <c r="I6" s="92" t="s">
        <v>32</v>
      </c>
      <c r="J6" s="92" t="s">
        <v>39</v>
      </c>
      <c r="K6" s="92" t="s">
        <v>135</v>
      </c>
      <c r="L6" s="110" t="s">
        <v>41</v>
      </c>
      <c r="M6" s="93" t="s">
        <v>42</v>
      </c>
      <c r="N6" s="92" t="s">
        <v>43</v>
      </c>
    </row>
    <row r="7" ht="15" customHeight="1" spans="1:14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4"/>
      <c r="B8" s="95"/>
      <c r="C8" s="9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4"/>
      <c r="B9" s="95"/>
      <c r="C9" s="9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6" t="s">
        <v>204</v>
      </c>
      <c r="B10" s="97"/>
      <c r="C10" s="98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2" customHeight="1" spans="1:4">
      <c r="A12" s="99" t="s">
        <v>242</v>
      </c>
      <c r="B12" s="99"/>
      <c r="C12" s="99"/>
      <c r="D12" s="99"/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M16" sqref="M16"/>
    </sheetView>
  </sheetViews>
  <sheetFormatPr defaultColWidth="9.14166666666667" defaultRowHeight="14.25" customHeight="1"/>
  <cols>
    <col min="1" max="1" width="38" customWidth="1"/>
    <col min="2" max="14" width="14.25" customWidth="1"/>
  </cols>
  <sheetData>
    <row r="1" ht="13.5" customHeight="1" spans="1:14">
      <c r="A1" s="30" t="s">
        <v>243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9"/>
    </row>
    <row r="2" ht="27.75" customHeight="1" spans="1:14">
      <c r="A2" s="72" t="s">
        <v>244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3" t="str">
        <f>"单位名称："&amp;"玉溪市建设工程招标投标管理办公室"</f>
        <v>单位名称：玉溪市建设工程招标投标管理办公室</v>
      </c>
      <c r="B3" s="74"/>
      <c r="C3" s="74"/>
      <c r="D3" s="75"/>
      <c r="E3" s="76"/>
      <c r="F3" s="76"/>
      <c r="G3" s="76"/>
      <c r="H3" s="76"/>
      <c r="I3" s="76"/>
      <c r="N3" s="78" t="s">
        <v>2</v>
      </c>
    </row>
    <row r="4" ht="19.5" customHeight="1" spans="1:14">
      <c r="A4" s="35" t="s">
        <v>245</v>
      </c>
      <c r="B4" s="51" t="s">
        <v>128</v>
      </c>
      <c r="C4" s="52"/>
      <c r="D4" s="52"/>
      <c r="E4" s="51" t="s">
        <v>246</v>
      </c>
      <c r="F4" s="52"/>
      <c r="G4" s="52"/>
      <c r="H4" s="52"/>
      <c r="I4" s="52"/>
      <c r="J4" s="52"/>
      <c r="K4" s="52"/>
      <c r="L4" s="52"/>
      <c r="M4" s="52"/>
      <c r="N4" s="52"/>
    </row>
    <row r="5" ht="40.5" customHeight="1" spans="1:14">
      <c r="A5" s="41"/>
      <c r="B5" s="38" t="s">
        <v>30</v>
      </c>
      <c r="C5" s="34" t="s">
        <v>33</v>
      </c>
      <c r="D5" s="77" t="s">
        <v>247</v>
      </c>
      <c r="E5" s="42" t="s">
        <v>248</v>
      </c>
      <c r="F5" s="42" t="s">
        <v>249</v>
      </c>
      <c r="G5" s="42" t="s">
        <v>250</v>
      </c>
      <c r="H5" s="42" t="s">
        <v>251</v>
      </c>
      <c r="I5" s="42" t="s">
        <v>252</v>
      </c>
      <c r="J5" s="42" t="s">
        <v>253</v>
      </c>
      <c r="K5" s="42" t="s">
        <v>254</v>
      </c>
      <c r="L5" s="42" t="s">
        <v>255</v>
      </c>
      <c r="M5" s="42" t="s">
        <v>256</v>
      </c>
      <c r="N5" s="42" t="s">
        <v>257</v>
      </c>
    </row>
    <row r="6" ht="19.5" customHeight="1" spans="1:14">
      <c r="A6" s="42">
        <v>1</v>
      </c>
      <c r="B6" s="42">
        <v>2</v>
      </c>
      <c r="C6" s="42">
        <v>3</v>
      </c>
      <c r="D6" s="51">
        <v>4</v>
      </c>
      <c r="E6" s="42">
        <v>5</v>
      </c>
      <c r="F6" s="42">
        <v>6</v>
      </c>
      <c r="G6" s="42">
        <v>7</v>
      </c>
      <c r="H6" s="51">
        <v>8</v>
      </c>
      <c r="I6" s="42">
        <v>9</v>
      </c>
      <c r="J6" s="42">
        <v>10</v>
      </c>
      <c r="K6" s="42">
        <v>11</v>
      </c>
      <c r="L6" s="51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0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1" customHeight="1" spans="1:7">
      <c r="A11" s="29" t="s">
        <v>258</v>
      </c>
      <c r="B11" s="29"/>
      <c r="C11" s="29"/>
      <c r="D11" s="29"/>
      <c r="E11" s="29"/>
      <c r="F11" s="29"/>
      <c r="G11" s="29"/>
    </row>
  </sheetData>
  <mergeCells count="7">
    <mergeCell ref="A1:N1"/>
    <mergeCell ref="A2:N2"/>
    <mergeCell ref="A3:I3"/>
    <mergeCell ref="B4:D4"/>
    <mergeCell ref="E4:N4"/>
    <mergeCell ref="A11:G11"/>
    <mergeCell ref="A4:A5"/>
  </mergeCells>
  <pageMargins left="0.75" right="0.75" top="1" bottom="1" header="0.5" footer="0.5"/>
  <pageSetup paperSize="9" scale="5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C19" sqref="C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259</v>
      </c>
      <c r="B1" s="30"/>
      <c r="C1" s="30"/>
      <c r="D1" s="30"/>
      <c r="E1" s="30"/>
      <c r="F1" s="30"/>
      <c r="G1" s="30"/>
      <c r="H1" s="30"/>
      <c r="I1" s="30"/>
      <c r="J1" s="49"/>
    </row>
    <row r="2" ht="28.5" customHeight="1" spans="1:10">
      <c r="A2" s="64" t="s">
        <v>260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">
      <c r="A3" s="5" t="str">
        <f>"单位名称："&amp;"玉溪市建设工程招标投标管理办公室"</f>
        <v>单位名称：玉溪市建设工程招标投标管理办公室</v>
      </c>
    </row>
    <row r="4" ht="14.25" customHeight="1" spans="1:10">
      <c r="A4" s="67" t="s">
        <v>208</v>
      </c>
      <c r="B4" s="67" t="s">
        <v>209</v>
      </c>
      <c r="C4" s="67" t="s">
        <v>210</v>
      </c>
      <c r="D4" s="67" t="s">
        <v>211</v>
      </c>
      <c r="E4" s="67" t="s">
        <v>212</v>
      </c>
      <c r="F4" s="54" t="s">
        <v>213</v>
      </c>
      <c r="G4" s="67" t="s">
        <v>214</v>
      </c>
      <c r="H4" s="54" t="s">
        <v>215</v>
      </c>
      <c r="I4" s="54" t="s">
        <v>216</v>
      </c>
      <c r="J4" s="67" t="s">
        <v>217</v>
      </c>
    </row>
    <row r="5" ht="19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21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9" customHeight="1" spans="1:7">
      <c r="A9" s="29" t="s">
        <v>261</v>
      </c>
      <c r="B9" s="29"/>
      <c r="C9" s="29"/>
      <c r="D9" s="29"/>
      <c r="E9" s="29"/>
      <c r="F9" s="29"/>
      <c r="G9" s="29"/>
    </row>
  </sheetData>
  <mergeCells count="4">
    <mergeCell ref="A1:J1"/>
    <mergeCell ref="A2:J2"/>
    <mergeCell ref="A3:H3"/>
    <mergeCell ref="A9:G9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21" sqref="C2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262</v>
      </c>
      <c r="B1" s="55"/>
      <c r="C1" s="55"/>
      <c r="D1" s="55"/>
      <c r="E1" s="55"/>
      <c r="F1" s="55"/>
      <c r="G1" s="55"/>
      <c r="H1" s="55" t="s">
        <v>262</v>
      </c>
    </row>
    <row r="2" ht="28.5" customHeight="1" spans="1:8">
      <c r="A2" s="56" t="s">
        <v>263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"单位名称："&amp;"玉溪市建设工程招标投标管理办公室"</f>
        <v>单位名称：玉溪市建设工程招标投标管理办公室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121</v>
      </c>
      <c r="B4" s="58" t="s">
        <v>264</v>
      </c>
      <c r="C4" s="58" t="s">
        <v>265</v>
      </c>
      <c r="D4" s="58" t="s">
        <v>266</v>
      </c>
      <c r="E4" s="58" t="s">
        <v>267</v>
      </c>
      <c r="F4" s="58" t="s">
        <v>268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230</v>
      </c>
      <c r="G5" s="58" t="s">
        <v>269</v>
      </c>
      <c r="H5" s="58" t="s">
        <v>270</v>
      </c>
    </row>
    <row r="6" ht="21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21" customHeight="1" spans="1:8">
      <c r="A7" s="60"/>
      <c r="B7" s="60"/>
      <c r="C7" s="60"/>
      <c r="D7" s="60"/>
      <c r="E7" s="61"/>
      <c r="F7" s="62"/>
      <c r="G7" s="63"/>
      <c r="H7" s="63"/>
    </row>
    <row r="8" ht="24" customHeight="1" spans="1:8">
      <c r="A8" s="61" t="s">
        <v>30</v>
      </c>
      <c r="B8" s="61"/>
      <c r="C8" s="61"/>
      <c r="D8" s="61"/>
      <c r="E8" s="61"/>
      <c r="F8" s="62"/>
      <c r="G8" s="63"/>
      <c r="H8" s="63"/>
    </row>
    <row r="10" customHeight="1" spans="1:3">
      <c r="A10" s="29" t="s">
        <v>271</v>
      </c>
      <c r="B10" s="29"/>
      <c r="C10" s="29"/>
    </row>
  </sheetData>
  <mergeCells count="11">
    <mergeCell ref="A1:H1"/>
    <mergeCell ref="A2:H2"/>
    <mergeCell ref="A3:H3"/>
    <mergeCell ref="F4:H4"/>
    <mergeCell ref="A8:E8"/>
    <mergeCell ref="A10:C10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7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D21" sqref="D2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272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28.5" customHeight="1" spans="1:11">
      <c r="A2" s="32" t="s">
        <v>273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"单位名称："&amp;"玉溪市建设工程招标投标管理办公室"</f>
        <v>单位名称：玉溪市建设工程招标投标管理办公室</v>
      </c>
      <c r="B3" s="6"/>
      <c r="C3" s="6"/>
      <c r="D3" s="6"/>
      <c r="E3" s="6"/>
      <c r="F3" s="6"/>
      <c r="G3" s="6"/>
      <c r="H3" s="7"/>
      <c r="I3" s="7"/>
      <c r="J3" s="7"/>
      <c r="K3" s="50" t="s">
        <v>2</v>
      </c>
    </row>
    <row r="4" ht="21.75" customHeight="1" spans="1:11">
      <c r="A4" s="33" t="s">
        <v>199</v>
      </c>
      <c r="B4" s="33" t="s">
        <v>123</v>
      </c>
      <c r="C4" s="33" t="s">
        <v>200</v>
      </c>
      <c r="D4" s="34" t="s">
        <v>124</v>
      </c>
      <c r="E4" s="34" t="s">
        <v>125</v>
      </c>
      <c r="F4" s="34" t="s">
        <v>126</v>
      </c>
      <c r="G4" s="34" t="s">
        <v>127</v>
      </c>
      <c r="H4" s="35" t="s">
        <v>30</v>
      </c>
      <c r="I4" s="51" t="s">
        <v>274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204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2" customHeight="1" spans="1:6">
      <c r="A12" s="29" t="s">
        <v>275</v>
      </c>
      <c r="B12" s="29"/>
      <c r="C12" s="29"/>
      <c r="D12" s="29"/>
      <c r="E12" s="29"/>
      <c r="F12" s="29"/>
    </row>
  </sheetData>
  <mergeCells count="17">
    <mergeCell ref="A1:K1"/>
    <mergeCell ref="A2:K2"/>
    <mergeCell ref="A3:G3"/>
    <mergeCell ref="I4:K4"/>
    <mergeCell ref="A10:G10"/>
    <mergeCell ref="A12:F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26" sqref="C26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276</v>
      </c>
      <c r="B1" s="1"/>
      <c r="C1" s="1"/>
      <c r="D1" s="2"/>
      <c r="E1" s="1"/>
      <c r="F1" s="1"/>
      <c r="G1" s="3"/>
    </row>
    <row r="2" ht="27.75" customHeight="1" spans="1:7">
      <c r="A2" s="4" t="s">
        <v>277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"单位名称："&amp;"玉溪市建设工程招标投标管理办公室"</f>
        <v>单位名称：玉溪市建设工程招标投标管理办公室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200</v>
      </c>
      <c r="B4" s="9" t="s">
        <v>199</v>
      </c>
      <c r="C4" s="9" t="s">
        <v>123</v>
      </c>
      <c r="D4" s="10" t="s">
        <v>278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279</v>
      </c>
      <c r="F5" s="10" t="s">
        <v>280</v>
      </c>
      <c r="G5" s="10" t="s">
        <v>281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282</v>
      </c>
      <c r="C10" s="27"/>
      <c r="D10" s="28"/>
      <c r="E10" s="24"/>
      <c r="F10" s="24"/>
      <c r="G10" s="24"/>
    </row>
    <row r="12" customHeight="1" spans="1:7">
      <c r="A12" s="29" t="s">
        <v>283</v>
      </c>
      <c r="B12" s="29"/>
      <c r="C12" s="29"/>
      <c r="D12" s="29"/>
      <c r="E12" s="29"/>
      <c r="F12" s="29"/>
      <c r="G12" s="29"/>
    </row>
  </sheetData>
  <mergeCells count="13">
    <mergeCell ref="A1:G1"/>
    <mergeCell ref="A2:G2"/>
    <mergeCell ref="A3:D3"/>
    <mergeCell ref="E4:G4"/>
    <mergeCell ref="A10:D10"/>
    <mergeCell ref="A12:G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C17" sqref="C17"/>
    </sheetView>
  </sheetViews>
  <sheetFormatPr defaultColWidth="8.85" defaultRowHeight="15" customHeight="1"/>
  <cols>
    <col min="1" max="19" width="11.75" customWidth="1"/>
  </cols>
  <sheetData>
    <row r="1" customHeight="1" spans="1:19">
      <c r="A1" s="167" t="s">
        <v>26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ht="28.5" customHeight="1" spans="1:19">
      <c r="A2" s="164" t="s">
        <v>27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3" ht="20.25" customHeight="1" spans="1:19">
      <c r="A3" s="158" t="str">
        <f>"单位名称："&amp;"玉溪市建设工程招标投标管理办公室"</f>
        <v>单位名称：玉溪市建设工程招标投标管理办公室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68"/>
      <c r="M3" s="168"/>
      <c r="N3" s="168"/>
      <c r="O3" s="168"/>
      <c r="P3" s="168"/>
      <c r="Q3" s="168"/>
      <c r="R3" s="168"/>
      <c r="S3" s="168" t="s">
        <v>2</v>
      </c>
    </row>
    <row r="4" ht="27" customHeight="1" spans="1:19">
      <c r="A4" s="165" t="s">
        <v>28</v>
      </c>
      <c r="B4" s="165" t="s">
        <v>29</v>
      </c>
      <c r="C4" s="165" t="s">
        <v>30</v>
      </c>
      <c r="D4" s="165" t="s">
        <v>31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 t="s">
        <v>20</v>
      </c>
      <c r="P4" s="165"/>
      <c r="Q4" s="165"/>
      <c r="R4" s="165"/>
      <c r="S4" s="165"/>
    </row>
    <row r="5" ht="27" customHeight="1" spans="1:19">
      <c r="A5" s="165"/>
      <c r="B5" s="165"/>
      <c r="C5" s="165"/>
      <c r="D5" s="165" t="s">
        <v>32</v>
      </c>
      <c r="E5" s="165" t="s">
        <v>33</v>
      </c>
      <c r="F5" s="165" t="s">
        <v>34</v>
      </c>
      <c r="G5" s="165" t="s">
        <v>35</v>
      </c>
      <c r="H5" s="165" t="s">
        <v>36</v>
      </c>
      <c r="I5" s="165" t="s">
        <v>37</v>
      </c>
      <c r="J5" s="165"/>
      <c r="K5" s="165"/>
      <c r="L5" s="165"/>
      <c r="M5" s="165"/>
      <c r="N5" s="165"/>
      <c r="O5" s="165" t="s">
        <v>32</v>
      </c>
      <c r="P5" s="165" t="s">
        <v>33</v>
      </c>
      <c r="Q5" s="165" t="s">
        <v>34</v>
      </c>
      <c r="R5" s="165" t="s">
        <v>35</v>
      </c>
      <c r="S5" s="165" t="s">
        <v>38</v>
      </c>
    </row>
    <row r="6" ht="27" customHeight="1" spans="1:19">
      <c r="A6" s="165"/>
      <c r="B6" s="165"/>
      <c r="C6" s="165"/>
      <c r="D6" s="165"/>
      <c r="E6" s="165"/>
      <c r="F6" s="165"/>
      <c r="G6" s="165"/>
      <c r="H6" s="165"/>
      <c r="I6" s="165" t="s">
        <v>32</v>
      </c>
      <c r="J6" s="165" t="s">
        <v>39</v>
      </c>
      <c r="K6" s="165" t="s">
        <v>40</v>
      </c>
      <c r="L6" s="165" t="s">
        <v>41</v>
      </c>
      <c r="M6" s="165" t="s">
        <v>42</v>
      </c>
      <c r="N6" s="165" t="s">
        <v>43</v>
      </c>
      <c r="O6" s="165"/>
      <c r="P6" s="165"/>
      <c r="Q6" s="165"/>
      <c r="R6" s="165"/>
      <c r="S6" s="165"/>
    </row>
    <row r="7" ht="20.25" customHeight="1" spans="1:19">
      <c r="A7" s="166" t="s">
        <v>44</v>
      </c>
      <c r="B7" s="166" t="s">
        <v>45</v>
      </c>
      <c r="C7" s="166" t="s">
        <v>46</v>
      </c>
      <c r="D7" s="166" t="s">
        <v>47</v>
      </c>
      <c r="E7" s="166" t="s">
        <v>48</v>
      </c>
      <c r="F7" s="166" t="s">
        <v>49</v>
      </c>
      <c r="G7" s="166" t="s">
        <v>50</v>
      </c>
      <c r="H7" s="166" t="s">
        <v>51</v>
      </c>
      <c r="I7" s="166" t="s">
        <v>52</v>
      </c>
      <c r="J7" s="166" t="s">
        <v>53</v>
      </c>
      <c r="K7" s="166" t="s">
        <v>54</v>
      </c>
      <c r="L7" s="166" t="s">
        <v>55</v>
      </c>
      <c r="M7" s="166" t="s">
        <v>56</v>
      </c>
      <c r="N7" s="166" t="s">
        <v>57</v>
      </c>
      <c r="O7" s="166" t="s">
        <v>58</v>
      </c>
      <c r="P7" s="166" t="s">
        <v>59</v>
      </c>
      <c r="Q7" s="166" t="s">
        <v>60</v>
      </c>
      <c r="R7" s="166" t="s">
        <v>61</v>
      </c>
      <c r="S7" s="166" t="s">
        <v>62</v>
      </c>
    </row>
    <row r="8" ht="39" customHeight="1" spans="1:19">
      <c r="A8" s="158" t="s">
        <v>63</v>
      </c>
      <c r="B8" s="158" t="s">
        <v>64</v>
      </c>
      <c r="C8" s="159">
        <v>1509785.04</v>
      </c>
      <c r="D8" s="159">
        <v>1509785.04</v>
      </c>
      <c r="E8" s="63">
        <v>1509785.04</v>
      </c>
      <c r="F8" s="63"/>
      <c r="G8" s="63"/>
      <c r="H8" s="63"/>
      <c r="I8" s="63"/>
      <c r="J8" s="63"/>
      <c r="K8" s="63"/>
      <c r="L8" s="63"/>
      <c r="M8" s="63"/>
      <c r="N8" s="63"/>
      <c r="O8" s="159"/>
      <c r="P8" s="159"/>
      <c r="Q8" s="159"/>
      <c r="R8" s="159"/>
      <c r="S8" s="159"/>
    </row>
    <row r="9" ht="20.25" customHeight="1" spans="1:19">
      <c r="A9" s="160" t="s">
        <v>30</v>
      </c>
      <c r="B9" s="158"/>
      <c r="C9" s="159">
        <v>1509785.04</v>
      </c>
      <c r="D9" s="159">
        <v>1509785.04</v>
      </c>
      <c r="E9" s="159">
        <v>1509785.04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5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P11" sqref="P11"/>
    </sheetView>
  </sheetViews>
  <sheetFormatPr defaultColWidth="8.85" defaultRowHeight="15" customHeight="1"/>
  <cols>
    <col min="1" max="1" width="17.25" customWidth="1"/>
    <col min="2" max="2" width="41.75" customWidth="1"/>
    <col min="3" max="5" width="15.1333333333333" customWidth="1"/>
    <col min="6" max="15" width="11.5" customWidth="1"/>
  </cols>
  <sheetData>
    <row r="1" customHeight="1" spans="1:15">
      <c r="A1" s="167" t="s">
        <v>65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ht="28.5" customHeight="1" spans="1:15">
      <c r="A2" s="164" t="s">
        <v>66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20.25" customHeight="1" spans="1:15">
      <c r="A3" s="158" t="str">
        <f>"单位名称："&amp;"玉溪市建设工程招标投标管理办公室"</f>
        <v>单位名称：玉溪市建设工程招标投标管理办公室</v>
      </c>
      <c r="B3" s="158"/>
      <c r="C3" s="158"/>
      <c r="D3" s="158"/>
      <c r="E3" s="158"/>
      <c r="F3" s="158"/>
      <c r="G3" s="158"/>
      <c r="H3" s="158"/>
      <c r="I3" s="158"/>
      <c r="J3" s="168"/>
      <c r="K3" s="168"/>
      <c r="L3" s="168"/>
      <c r="M3" s="168"/>
      <c r="N3" s="168"/>
      <c r="O3" s="168" t="s">
        <v>2</v>
      </c>
    </row>
    <row r="4" ht="27" customHeight="1" spans="1:15">
      <c r="A4" s="165" t="s">
        <v>67</v>
      </c>
      <c r="B4" s="165" t="s">
        <v>68</v>
      </c>
      <c r="C4" s="165" t="s">
        <v>30</v>
      </c>
      <c r="D4" s="165" t="s">
        <v>33</v>
      </c>
      <c r="E4" s="165"/>
      <c r="F4" s="165"/>
      <c r="G4" s="165" t="s">
        <v>34</v>
      </c>
      <c r="H4" s="165" t="s">
        <v>35</v>
      </c>
      <c r="I4" s="165" t="s">
        <v>69</v>
      </c>
      <c r="J4" s="165" t="s">
        <v>70</v>
      </c>
      <c r="K4" s="165"/>
      <c r="L4" s="165"/>
      <c r="M4" s="165"/>
      <c r="N4" s="165"/>
      <c r="O4" s="165"/>
    </row>
    <row r="5" ht="27" customHeight="1" spans="1:15">
      <c r="A5" s="165"/>
      <c r="B5" s="165"/>
      <c r="C5" s="165"/>
      <c r="D5" s="165" t="s">
        <v>32</v>
      </c>
      <c r="E5" s="165" t="s">
        <v>71</v>
      </c>
      <c r="F5" s="165" t="s">
        <v>72</v>
      </c>
      <c r="G5" s="165"/>
      <c r="H5" s="165"/>
      <c r="I5" s="165"/>
      <c r="J5" s="165" t="s">
        <v>32</v>
      </c>
      <c r="K5" s="165" t="s">
        <v>73</v>
      </c>
      <c r="L5" s="165" t="s">
        <v>74</v>
      </c>
      <c r="M5" s="165" t="s">
        <v>75</v>
      </c>
      <c r="N5" s="165" t="s">
        <v>76</v>
      </c>
      <c r="O5" s="165" t="s">
        <v>77</v>
      </c>
    </row>
    <row r="6" ht="20.25" customHeight="1" spans="1:15">
      <c r="A6" s="166" t="s">
        <v>44</v>
      </c>
      <c r="B6" s="166" t="s">
        <v>45</v>
      </c>
      <c r="C6" s="166" t="s">
        <v>46</v>
      </c>
      <c r="D6" s="166" t="s">
        <v>47</v>
      </c>
      <c r="E6" s="166" t="s">
        <v>48</v>
      </c>
      <c r="F6" s="166" t="s">
        <v>49</v>
      </c>
      <c r="G6" s="166" t="s">
        <v>50</v>
      </c>
      <c r="H6" s="166" t="s">
        <v>51</v>
      </c>
      <c r="I6" s="166" t="s">
        <v>52</v>
      </c>
      <c r="J6" s="166" t="s">
        <v>53</v>
      </c>
      <c r="K6" s="166" t="s">
        <v>54</v>
      </c>
      <c r="L6" s="166" t="s">
        <v>55</v>
      </c>
      <c r="M6" s="166" t="s">
        <v>56</v>
      </c>
      <c r="N6" s="166" t="s">
        <v>57</v>
      </c>
      <c r="O6" s="166" t="s">
        <v>58</v>
      </c>
    </row>
    <row r="7" ht="20.25" customHeight="1" spans="1:15">
      <c r="A7" s="158" t="s">
        <v>78</v>
      </c>
      <c r="B7" s="158" t="str">
        <f>"        "&amp;"社会保障和就业支出"</f>
        <v>        社会保障和就业支出</v>
      </c>
      <c r="C7" s="63">
        <v>369350.72</v>
      </c>
      <c r="D7" s="63">
        <v>369350.72</v>
      </c>
      <c r="E7" s="63">
        <v>369350.72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69" t="s">
        <v>79</v>
      </c>
      <c r="B8" s="169" t="str">
        <f>"        "&amp;"行政事业单位养老支出"</f>
        <v>        行政事业单位养老支出</v>
      </c>
      <c r="C8" s="63">
        <v>369350.72</v>
      </c>
      <c r="D8" s="63">
        <v>369350.72</v>
      </c>
      <c r="E8" s="63">
        <v>369350.72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70" t="s">
        <v>80</v>
      </c>
      <c r="B9" s="170" t="str">
        <f>"        "&amp;"行政单位离退休"</f>
        <v>        行政单位离退休</v>
      </c>
      <c r="C9" s="63">
        <v>254400</v>
      </c>
      <c r="D9" s="63">
        <v>254400</v>
      </c>
      <c r="E9" s="63">
        <v>254400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70" t="s">
        <v>81</v>
      </c>
      <c r="B10" s="170" t="str">
        <f>"        "&amp;"机关事业单位基本养老保险缴费支出"</f>
        <v>        机关事业单位基本养老保险缴费支出</v>
      </c>
      <c r="C10" s="63">
        <v>114950.72</v>
      </c>
      <c r="D10" s="63">
        <v>114950.72</v>
      </c>
      <c r="E10" s="63">
        <v>114950.72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58" t="s">
        <v>82</v>
      </c>
      <c r="B11" s="158" t="str">
        <f>"        "&amp;"卫生健康支出"</f>
        <v>        卫生健康支出</v>
      </c>
      <c r="C11" s="63">
        <v>126940</v>
      </c>
      <c r="D11" s="63">
        <v>126940</v>
      </c>
      <c r="E11" s="63">
        <v>126940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69" t="s">
        <v>83</v>
      </c>
      <c r="B12" s="169" t="str">
        <f>"        "&amp;"行政事业单位医疗"</f>
        <v>        行政事业单位医疗</v>
      </c>
      <c r="C12" s="63">
        <v>126940</v>
      </c>
      <c r="D12" s="63">
        <v>126940</v>
      </c>
      <c r="E12" s="63">
        <v>126940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70" t="s">
        <v>84</v>
      </c>
      <c r="B13" s="170" t="str">
        <f>"        "&amp;"行政单位医疗"</f>
        <v>        行政单位医疗</v>
      </c>
      <c r="C13" s="63">
        <v>59630.69</v>
      </c>
      <c r="D13" s="63">
        <v>59630.69</v>
      </c>
      <c r="E13" s="63">
        <v>59630.69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70" t="s">
        <v>85</v>
      </c>
      <c r="B14" s="170" t="str">
        <f>"        "&amp;"事业单位医疗"</f>
        <v>        事业单位医疗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70" t="s">
        <v>86</v>
      </c>
      <c r="B15" s="170" t="str">
        <f>"        "&amp;"公务员医疗补助"</f>
        <v>        公务员医疗补助</v>
      </c>
      <c r="C15" s="63">
        <v>59319.7</v>
      </c>
      <c r="D15" s="63">
        <v>59319.7</v>
      </c>
      <c r="E15" s="63">
        <v>59319.7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70" t="s">
        <v>87</v>
      </c>
      <c r="B16" s="170" t="str">
        <f>"        "&amp;"其他行政事业单位医疗支出"</f>
        <v>        其他行政事业单位医疗支出</v>
      </c>
      <c r="C16" s="63">
        <v>7989.61</v>
      </c>
      <c r="D16" s="63">
        <v>7989.61</v>
      </c>
      <c r="E16" s="63">
        <v>7989.61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58" t="s">
        <v>88</v>
      </c>
      <c r="B17" s="158" t="str">
        <f>"        "&amp;"城乡社区支出"</f>
        <v>        城乡社区支出</v>
      </c>
      <c r="C17" s="63">
        <v>918010.32</v>
      </c>
      <c r="D17" s="63">
        <v>918010.32</v>
      </c>
      <c r="E17" s="63">
        <v>918010.32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69" t="s">
        <v>89</v>
      </c>
      <c r="B18" s="169" t="str">
        <f>"        "&amp;"城乡社区管理事务"</f>
        <v>        城乡社区管理事务</v>
      </c>
      <c r="C18" s="63">
        <v>918010.32</v>
      </c>
      <c r="D18" s="63">
        <v>918010.32</v>
      </c>
      <c r="E18" s="63">
        <v>918010.32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70" t="s">
        <v>90</v>
      </c>
      <c r="B19" s="170" t="str">
        <f>"        "&amp;"行政运行"</f>
        <v>        行政运行</v>
      </c>
      <c r="C19" s="63">
        <v>918010.32</v>
      </c>
      <c r="D19" s="63">
        <v>918010.32</v>
      </c>
      <c r="E19" s="63">
        <v>918010.32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58" t="s">
        <v>91</v>
      </c>
      <c r="B20" s="158" t="str">
        <f>"        "&amp;"住房保障支出"</f>
        <v>        住房保障支出</v>
      </c>
      <c r="C20" s="63">
        <v>95484</v>
      </c>
      <c r="D20" s="63">
        <v>95484</v>
      </c>
      <c r="E20" s="63">
        <v>95484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69" t="s">
        <v>92</v>
      </c>
      <c r="B21" s="169" t="str">
        <f>"        "&amp;"住房改革支出"</f>
        <v>        住房改革支出</v>
      </c>
      <c r="C21" s="63">
        <v>95484</v>
      </c>
      <c r="D21" s="63">
        <v>95484</v>
      </c>
      <c r="E21" s="63">
        <v>95484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70" t="s">
        <v>93</v>
      </c>
      <c r="B22" s="170" t="str">
        <f>"        "&amp;"住房公积金"</f>
        <v>        住房公积金</v>
      </c>
      <c r="C22" s="63">
        <v>93048</v>
      </c>
      <c r="D22" s="63">
        <v>93048</v>
      </c>
      <c r="E22" s="63">
        <v>93048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70" t="s">
        <v>94</v>
      </c>
      <c r="B23" s="170" t="str">
        <f>"        "&amp;"购房补贴"</f>
        <v>        购房补贴</v>
      </c>
      <c r="C23" s="63">
        <v>2436</v>
      </c>
      <c r="D23" s="63">
        <v>2436</v>
      </c>
      <c r="E23" s="63">
        <v>2436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60" t="s">
        <v>30</v>
      </c>
      <c r="B24" s="158"/>
      <c r="C24" s="159">
        <v>1509785.04</v>
      </c>
      <c r="D24" s="159">
        <v>1509785.04</v>
      </c>
      <c r="E24" s="159">
        <v>1509785.04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9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56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95</v>
      </c>
      <c r="B1" s="171"/>
      <c r="C1" s="171"/>
      <c r="D1" s="171"/>
    </row>
    <row r="2" ht="28.5" customHeight="1" spans="1:4">
      <c r="A2" s="172" t="s">
        <v>96</v>
      </c>
      <c r="B2" s="172"/>
      <c r="C2" s="172"/>
      <c r="D2" s="172"/>
    </row>
    <row r="3" ht="18.75" customHeight="1" spans="1:4">
      <c r="A3" s="158" t="str">
        <f>"单位名称："&amp;"玉溪市建设工程招标投标管理办公室"</f>
        <v>单位名称：玉溪市建设工程招标投标管理办公室</v>
      </c>
      <c r="B3" s="158"/>
      <c r="C3" s="158"/>
      <c r="D3" s="148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97</v>
      </c>
      <c r="D5" s="58" t="s">
        <v>6</v>
      </c>
    </row>
    <row r="6" ht="18.75" customHeight="1" spans="1:4">
      <c r="A6" s="173" t="s">
        <v>98</v>
      </c>
      <c r="B6" s="174"/>
      <c r="C6" s="175" t="s">
        <v>99</v>
      </c>
      <c r="D6" s="174"/>
    </row>
    <row r="7" ht="18.75" customHeight="1" spans="1:4">
      <c r="A7" s="158" t="s">
        <v>100</v>
      </c>
      <c r="B7" s="176">
        <v>1509785.04</v>
      </c>
      <c r="C7" s="177" t="str">
        <f>"（一）"&amp;"社会保障和就业支出"</f>
        <v>（一）社会保障和就业支出</v>
      </c>
      <c r="D7" s="176">
        <v>369350.72</v>
      </c>
    </row>
    <row r="8" ht="18.75" customHeight="1" spans="1:4">
      <c r="A8" s="158" t="s">
        <v>101</v>
      </c>
      <c r="B8" s="176"/>
      <c r="C8" s="177" t="str">
        <f>"（二）"&amp;"卫生健康支出"</f>
        <v>（二）卫生健康支出</v>
      </c>
      <c r="D8" s="176">
        <v>126940</v>
      </c>
    </row>
    <row r="9" ht="18.75" customHeight="1" spans="1:4">
      <c r="A9" s="158" t="s">
        <v>102</v>
      </c>
      <c r="B9" s="176"/>
      <c r="C9" s="177" t="str">
        <f>"（三）"&amp;"城乡社区支出"</f>
        <v>（三）城乡社区支出</v>
      </c>
      <c r="D9" s="176">
        <v>918010.32</v>
      </c>
    </row>
    <row r="10" ht="18.75" customHeight="1" spans="1:4">
      <c r="A10" s="158" t="s">
        <v>103</v>
      </c>
      <c r="B10" s="176"/>
      <c r="C10" s="177" t="str">
        <f>"（四）"&amp;"住房保障支出"</f>
        <v>（四）住房保障支出</v>
      </c>
      <c r="D10" s="176">
        <v>95484</v>
      </c>
    </row>
    <row r="11" ht="18.75" customHeight="1" spans="1:4">
      <c r="A11" s="60" t="s">
        <v>100</v>
      </c>
      <c r="B11" s="176"/>
      <c r="C11" s="158"/>
      <c r="D11" s="158"/>
    </row>
    <row r="12" ht="18.75" customHeight="1" spans="1:4">
      <c r="A12" s="60" t="s">
        <v>101</v>
      </c>
      <c r="B12" s="176"/>
      <c r="C12" s="158"/>
      <c r="D12" s="158"/>
    </row>
    <row r="13" ht="18.75" customHeight="1" spans="1:4">
      <c r="A13" s="60" t="s">
        <v>102</v>
      </c>
      <c r="B13" s="176"/>
      <c r="C13" s="158"/>
      <c r="D13" s="158"/>
    </row>
    <row r="14" ht="18.75" customHeight="1" spans="1:4">
      <c r="A14" s="158"/>
      <c r="B14" s="158"/>
      <c r="C14" s="158" t="s">
        <v>104</v>
      </c>
      <c r="D14" s="158"/>
    </row>
    <row r="15" ht="18.75" customHeight="1" spans="1:4">
      <c r="A15" s="178" t="s">
        <v>24</v>
      </c>
      <c r="B15" s="176">
        <v>1509785.04</v>
      </c>
      <c r="C15" s="178" t="s">
        <v>25</v>
      </c>
      <c r="D15" s="176">
        <v>1509785.04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C18" sqref="C18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7" t="s">
        <v>105</v>
      </c>
      <c r="B1" s="167"/>
      <c r="C1" s="167"/>
      <c r="D1" s="167"/>
      <c r="E1" s="167"/>
      <c r="F1" s="167"/>
      <c r="G1" s="167"/>
    </row>
    <row r="2" ht="28.5" customHeight="1" spans="1:7">
      <c r="A2" s="164" t="s">
        <v>106</v>
      </c>
      <c r="B2" s="164"/>
      <c r="C2" s="164"/>
      <c r="D2" s="164"/>
      <c r="E2" s="164"/>
      <c r="F2" s="164"/>
      <c r="G2" s="164"/>
    </row>
    <row r="3" ht="20.25" customHeight="1" spans="1:7">
      <c r="A3" s="158" t="str">
        <f>"单位名称："&amp;"玉溪市建设工程招标投标管理办公室"</f>
        <v>单位名称：玉溪市建设工程招标投标管理办公室</v>
      </c>
      <c r="B3" s="158"/>
      <c r="C3" s="158"/>
      <c r="D3" s="158"/>
      <c r="E3" s="158"/>
      <c r="F3" s="158"/>
      <c r="G3" s="168" t="s">
        <v>2</v>
      </c>
    </row>
    <row r="4" ht="27" customHeight="1" spans="1:7">
      <c r="A4" s="165" t="s">
        <v>107</v>
      </c>
      <c r="B4" s="165"/>
      <c r="C4" s="165" t="s">
        <v>30</v>
      </c>
      <c r="D4" s="165" t="s">
        <v>33</v>
      </c>
      <c r="E4" s="165"/>
      <c r="F4" s="165"/>
      <c r="G4" s="165" t="s">
        <v>72</v>
      </c>
    </row>
    <row r="5" ht="27" customHeight="1" spans="1:7">
      <c r="A5" s="165" t="s">
        <v>67</v>
      </c>
      <c r="B5" s="165" t="s">
        <v>68</v>
      </c>
      <c r="C5" s="165"/>
      <c r="D5" s="165" t="s">
        <v>32</v>
      </c>
      <c r="E5" s="165" t="s">
        <v>108</v>
      </c>
      <c r="F5" s="165" t="s">
        <v>109</v>
      </c>
      <c r="G5" s="165"/>
    </row>
    <row r="6" ht="20.25" customHeight="1" spans="1:7">
      <c r="A6" s="166" t="s">
        <v>44</v>
      </c>
      <c r="B6" s="166" t="s">
        <v>45</v>
      </c>
      <c r="C6" s="166" t="s">
        <v>46</v>
      </c>
      <c r="D6" s="166" t="s">
        <v>47</v>
      </c>
      <c r="E6" s="166" t="s">
        <v>48</v>
      </c>
      <c r="F6" s="166" t="s">
        <v>49</v>
      </c>
      <c r="G6" s="166">
        <v>7</v>
      </c>
    </row>
    <row r="7" ht="20.25" customHeight="1" spans="1:7">
      <c r="A7" s="158" t="s">
        <v>78</v>
      </c>
      <c r="B7" s="158" t="str">
        <f>"        "&amp;"社会保障和就业支出"</f>
        <v>        社会保障和就业支出</v>
      </c>
      <c r="C7" s="63">
        <v>369350.72</v>
      </c>
      <c r="D7" s="159">
        <v>369350.72</v>
      </c>
      <c r="E7" s="63">
        <v>364550.72</v>
      </c>
      <c r="F7" s="63">
        <v>4800</v>
      </c>
      <c r="G7" s="63"/>
    </row>
    <row r="8" ht="20.25" customHeight="1" spans="1:7">
      <c r="A8" s="169" t="s">
        <v>79</v>
      </c>
      <c r="B8" s="169" t="str">
        <f>"        "&amp;"行政事业单位养老支出"</f>
        <v>        行政事业单位养老支出</v>
      </c>
      <c r="C8" s="63">
        <v>369350.72</v>
      </c>
      <c r="D8" s="159">
        <v>369350.72</v>
      </c>
      <c r="E8" s="63">
        <v>364550.72</v>
      </c>
      <c r="F8" s="63">
        <v>4800</v>
      </c>
      <c r="G8" s="63"/>
    </row>
    <row r="9" ht="20.25" customHeight="1" spans="1:7">
      <c r="A9" s="170" t="s">
        <v>80</v>
      </c>
      <c r="B9" s="170" t="str">
        <f>"        "&amp;"行政单位离退休"</f>
        <v>        行政单位离退休</v>
      </c>
      <c r="C9" s="63">
        <v>254400</v>
      </c>
      <c r="D9" s="159">
        <v>254400</v>
      </c>
      <c r="E9" s="63">
        <v>249600</v>
      </c>
      <c r="F9" s="63">
        <v>4800</v>
      </c>
      <c r="G9" s="63"/>
    </row>
    <row r="10" ht="20.25" customHeight="1" spans="1:7">
      <c r="A10" s="170" t="s">
        <v>81</v>
      </c>
      <c r="B10" s="170" t="str">
        <f>"        "&amp;"机关事业单位基本养老保险缴费支出"</f>
        <v>        机关事业单位基本养老保险缴费支出</v>
      </c>
      <c r="C10" s="63">
        <v>114950.72</v>
      </c>
      <c r="D10" s="159">
        <v>114950.72</v>
      </c>
      <c r="E10" s="63">
        <v>114950.72</v>
      </c>
      <c r="F10" s="63"/>
      <c r="G10" s="63"/>
    </row>
    <row r="11" ht="20.25" customHeight="1" spans="1:7">
      <c r="A11" s="158" t="s">
        <v>82</v>
      </c>
      <c r="B11" s="158" t="str">
        <f>"        "&amp;"卫生健康支出"</f>
        <v>        卫生健康支出</v>
      </c>
      <c r="C11" s="63">
        <v>126940</v>
      </c>
      <c r="D11" s="159">
        <v>126940</v>
      </c>
      <c r="E11" s="63">
        <v>126940</v>
      </c>
      <c r="F11" s="63"/>
      <c r="G11" s="63"/>
    </row>
    <row r="12" ht="20.25" customHeight="1" spans="1:7">
      <c r="A12" s="169" t="s">
        <v>83</v>
      </c>
      <c r="B12" s="169" t="str">
        <f>"        "&amp;"行政事业单位医疗"</f>
        <v>        行政事业单位医疗</v>
      </c>
      <c r="C12" s="63">
        <v>126940</v>
      </c>
      <c r="D12" s="159">
        <v>126940</v>
      </c>
      <c r="E12" s="63">
        <v>126940</v>
      </c>
      <c r="F12" s="63"/>
      <c r="G12" s="63"/>
    </row>
    <row r="13" ht="20.25" customHeight="1" spans="1:7">
      <c r="A13" s="170" t="s">
        <v>84</v>
      </c>
      <c r="B13" s="170" t="str">
        <f>"        "&amp;"行政单位医疗"</f>
        <v>        行政单位医疗</v>
      </c>
      <c r="C13" s="63">
        <v>59630.69</v>
      </c>
      <c r="D13" s="159">
        <v>59630.69</v>
      </c>
      <c r="E13" s="63">
        <v>59630.69</v>
      </c>
      <c r="F13" s="63"/>
      <c r="G13" s="63"/>
    </row>
    <row r="14" ht="20.25" customHeight="1" spans="1:7">
      <c r="A14" s="170" t="s">
        <v>86</v>
      </c>
      <c r="B14" s="170" t="str">
        <f>"        "&amp;"公务员医疗补助"</f>
        <v>        公务员医疗补助</v>
      </c>
      <c r="C14" s="63">
        <v>59319.7</v>
      </c>
      <c r="D14" s="159">
        <v>59319.7</v>
      </c>
      <c r="E14" s="63">
        <v>59319.7</v>
      </c>
      <c r="F14" s="63"/>
      <c r="G14" s="63"/>
    </row>
    <row r="15" ht="20.25" customHeight="1" spans="1:7">
      <c r="A15" s="170" t="s">
        <v>87</v>
      </c>
      <c r="B15" s="170" t="str">
        <f>"        "&amp;"其他行政事业单位医疗支出"</f>
        <v>        其他行政事业单位医疗支出</v>
      </c>
      <c r="C15" s="63">
        <v>7989.61</v>
      </c>
      <c r="D15" s="159">
        <v>7989.61</v>
      </c>
      <c r="E15" s="63">
        <v>7989.61</v>
      </c>
      <c r="F15" s="63"/>
      <c r="G15" s="63"/>
    </row>
    <row r="16" ht="20.25" customHeight="1" spans="1:7">
      <c r="A16" s="158" t="s">
        <v>88</v>
      </c>
      <c r="B16" s="158" t="str">
        <f>"        "&amp;"城乡社区支出"</f>
        <v>        城乡社区支出</v>
      </c>
      <c r="C16" s="63">
        <v>918010.32</v>
      </c>
      <c r="D16" s="159">
        <v>918010.32</v>
      </c>
      <c r="E16" s="63">
        <v>777462</v>
      </c>
      <c r="F16" s="63">
        <v>140548.32</v>
      </c>
      <c r="G16" s="63"/>
    </row>
    <row r="17" ht="20.25" customHeight="1" spans="1:7">
      <c r="A17" s="169" t="s">
        <v>89</v>
      </c>
      <c r="B17" s="169" t="str">
        <f>"        "&amp;"城乡社区管理事务"</f>
        <v>        城乡社区管理事务</v>
      </c>
      <c r="C17" s="63">
        <v>918010.32</v>
      </c>
      <c r="D17" s="159">
        <v>918010.32</v>
      </c>
      <c r="E17" s="63">
        <v>777462</v>
      </c>
      <c r="F17" s="63">
        <v>140548.32</v>
      </c>
      <c r="G17" s="63"/>
    </row>
    <row r="18" ht="20.25" customHeight="1" spans="1:7">
      <c r="A18" s="170" t="s">
        <v>90</v>
      </c>
      <c r="B18" s="170" t="str">
        <f>"        "&amp;"行政运行"</f>
        <v>        行政运行</v>
      </c>
      <c r="C18" s="63">
        <v>918010.32</v>
      </c>
      <c r="D18" s="159">
        <v>918010.32</v>
      </c>
      <c r="E18" s="63">
        <v>777462</v>
      </c>
      <c r="F18" s="63">
        <v>140548.32</v>
      </c>
      <c r="G18" s="63"/>
    </row>
    <row r="19" ht="20.25" customHeight="1" spans="1:7">
      <c r="A19" s="158" t="s">
        <v>91</v>
      </c>
      <c r="B19" s="158" t="str">
        <f>"        "&amp;"住房保障支出"</f>
        <v>        住房保障支出</v>
      </c>
      <c r="C19" s="63">
        <v>95484</v>
      </c>
      <c r="D19" s="159">
        <v>95484</v>
      </c>
      <c r="E19" s="63">
        <v>95484</v>
      </c>
      <c r="F19" s="63"/>
      <c r="G19" s="63"/>
    </row>
    <row r="20" ht="20.25" customHeight="1" spans="1:7">
      <c r="A20" s="169" t="s">
        <v>92</v>
      </c>
      <c r="B20" s="169" t="str">
        <f>"        "&amp;"住房改革支出"</f>
        <v>        住房改革支出</v>
      </c>
      <c r="C20" s="63">
        <v>95484</v>
      </c>
      <c r="D20" s="159">
        <v>95484</v>
      </c>
      <c r="E20" s="63">
        <v>95484</v>
      </c>
      <c r="F20" s="63"/>
      <c r="G20" s="63"/>
    </row>
    <row r="21" ht="20.25" customHeight="1" spans="1:7">
      <c r="A21" s="170" t="s">
        <v>93</v>
      </c>
      <c r="B21" s="170" t="str">
        <f>"        "&amp;"住房公积金"</f>
        <v>        住房公积金</v>
      </c>
      <c r="C21" s="63">
        <v>93048</v>
      </c>
      <c r="D21" s="159">
        <v>93048</v>
      </c>
      <c r="E21" s="63">
        <v>93048</v>
      </c>
      <c r="F21" s="63"/>
      <c r="G21" s="63"/>
    </row>
    <row r="22" ht="20.25" customHeight="1" spans="1:7">
      <c r="A22" s="170" t="s">
        <v>94</v>
      </c>
      <c r="B22" s="170" t="str">
        <f>"        "&amp;"购房补贴"</f>
        <v>        购房补贴</v>
      </c>
      <c r="C22" s="63">
        <v>2436</v>
      </c>
      <c r="D22" s="159">
        <v>2436</v>
      </c>
      <c r="E22" s="63">
        <v>2436</v>
      </c>
      <c r="F22" s="63"/>
      <c r="G22" s="63"/>
    </row>
    <row r="23" ht="20.25" customHeight="1" spans="1:7">
      <c r="A23" s="160" t="s">
        <v>30</v>
      </c>
      <c r="B23" s="158"/>
      <c r="C23" s="159">
        <v>1509785.04</v>
      </c>
      <c r="D23" s="159">
        <v>1509785.04</v>
      </c>
      <c r="E23" s="159">
        <v>1364436.72</v>
      </c>
      <c r="F23" s="159">
        <v>145348.32</v>
      </c>
      <c r="G23" s="159"/>
    </row>
  </sheetData>
  <mergeCells count="8">
    <mergeCell ref="A1:G1"/>
    <mergeCell ref="A2:G2"/>
    <mergeCell ref="A3:F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scale="8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19" sqref="F19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8" t="s">
        <v>110</v>
      </c>
      <c r="B1" s="148"/>
      <c r="C1" s="148"/>
      <c r="D1" s="148"/>
      <c r="E1" s="148"/>
      <c r="F1" s="148"/>
    </row>
    <row r="2" ht="28.5" customHeight="1" spans="1:6">
      <c r="A2" s="164" t="s">
        <v>111</v>
      </c>
      <c r="B2" s="164"/>
      <c r="C2" s="164"/>
      <c r="D2" s="164"/>
      <c r="E2" s="164"/>
      <c r="F2" s="164"/>
    </row>
    <row r="3" ht="20.25" customHeight="1" spans="1:6">
      <c r="A3" s="158" t="str">
        <f>"单位名称："&amp;"玉溪市建设工程招标投标管理办公室"</f>
        <v>单位名称：玉溪市建设工程招标投标管理办公室</v>
      </c>
      <c r="B3" s="158"/>
      <c r="C3" s="158"/>
      <c r="D3" s="158"/>
      <c r="E3" s="158"/>
      <c r="F3" s="148" t="s">
        <v>2</v>
      </c>
    </row>
    <row r="4" ht="20.25" customHeight="1" spans="1:6">
      <c r="A4" s="165" t="s">
        <v>112</v>
      </c>
      <c r="B4" s="165" t="s">
        <v>113</v>
      </c>
      <c r="C4" s="165" t="s">
        <v>114</v>
      </c>
      <c r="D4" s="165"/>
      <c r="E4" s="165"/>
      <c r="F4" s="165"/>
    </row>
    <row r="5" ht="35.25" customHeight="1" spans="1:6">
      <c r="A5" s="165"/>
      <c r="B5" s="165"/>
      <c r="C5" s="165" t="s">
        <v>32</v>
      </c>
      <c r="D5" s="165" t="s">
        <v>115</v>
      </c>
      <c r="E5" s="165" t="s">
        <v>116</v>
      </c>
      <c r="F5" s="165" t="s">
        <v>117</v>
      </c>
    </row>
    <row r="6" ht="28" customHeight="1" spans="1:6">
      <c r="A6" s="166" t="s">
        <v>44</v>
      </c>
      <c r="B6" s="166">
        <v>2</v>
      </c>
      <c r="C6" s="166">
        <v>3</v>
      </c>
      <c r="D6" s="166">
        <v>4</v>
      </c>
      <c r="E6" s="166">
        <v>5</v>
      </c>
      <c r="F6" s="166">
        <v>6</v>
      </c>
    </row>
    <row r="7" ht="31" customHeight="1" spans="1:6">
      <c r="A7" s="63">
        <v>2000</v>
      </c>
      <c r="B7" s="63"/>
      <c r="C7" s="63"/>
      <c r="D7" s="63"/>
      <c r="E7" s="159"/>
      <c r="F7" s="63">
        <v>2000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scale="8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workbookViewId="0">
      <selection activeCell="O11" sqref="O11"/>
    </sheetView>
  </sheetViews>
  <sheetFormatPr defaultColWidth="8.85" defaultRowHeight="15" customHeight="1"/>
  <cols>
    <col min="1" max="1" width="25.625" customWidth="1"/>
    <col min="2" max="2" width="16.5" customWidth="1"/>
    <col min="3" max="3" width="16" customWidth="1"/>
    <col min="4" max="4" width="6.875" customWidth="1"/>
    <col min="5" max="5" width="15.5" customWidth="1"/>
    <col min="6" max="6" width="5.75" customWidth="1"/>
    <col min="7" max="7" width="17.125" customWidth="1"/>
    <col min="8" max="8" width="10.5" customWidth="1"/>
    <col min="9" max="9" width="11" customWidth="1"/>
    <col min="10" max="10" width="10.25" customWidth="1"/>
    <col min="11" max="11" width="6.5" customWidth="1"/>
    <col min="12" max="12" width="10.625" customWidth="1"/>
    <col min="13" max="19" width="6.375" customWidth="1"/>
    <col min="20" max="20" width="5.75" customWidth="1"/>
    <col min="21" max="22" width="6.375" customWidth="1"/>
    <col min="23" max="23" width="8.25" customWidth="1"/>
  </cols>
  <sheetData>
    <row r="1" customHeight="1" spans="1:23">
      <c r="A1" s="148" t="s">
        <v>118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8.5" customHeight="1" spans="1:23">
      <c r="A2" s="149" t="s">
        <v>119</v>
      </c>
      <c r="B2" s="149"/>
      <c r="C2" s="149" t="s">
        <v>120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9.5" customHeight="1" spans="1:23">
      <c r="A3" s="150" t="str">
        <f>"单位名称："&amp;"玉溪市建设工程招标投标管理办公室"</f>
        <v>单位名称：玉溪市建设工程招标投标管理办公室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63"/>
      <c r="S3" s="163"/>
      <c r="T3" s="163"/>
      <c r="U3" s="163"/>
      <c r="V3" s="163"/>
      <c r="W3" s="163" t="s">
        <v>2</v>
      </c>
    </row>
    <row r="4" ht="19.5" customHeight="1" spans="1:23">
      <c r="A4" s="151" t="s">
        <v>121</v>
      </c>
      <c r="B4" s="151" t="s">
        <v>122</v>
      </c>
      <c r="C4" s="151" t="s">
        <v>123</v>
      </c>
      <c r="D4" s="151" t="s">
        <v>124</v>
      </c>
      <c r="E4" s="151" t="s">
        <v>125</v>
      </c>
      <c r="F4" s="151" t="s">
        <v>126</v>
      </c>
      <c r="G4" s="151" t="s">
        <v>127</v>
      </c>
      <c r="H4" s="151" t="s">
        <v>128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</row>
    <row r="5" ht="19.5" customHeight="1" spans="1:23">
      <c r="A5" s="151"/>
      <c r="B5" s="151"/>
      <c r="C5" s="151"/>
      <c r="D5" s="151"/>
      <c r="E5" s="151"/>
      <c r="F5" s="151"/>
      <c r="G5" s="151"/>
      <c r="H5" s="151" t="s">
        <v>30</v>
      </c>
      <c r="I5" s="151" t="s">
        <v>33</v>
      </c>
      <c r="J5" s="151"/>
      <c r="K5" s="151"/>
      <c r="L5" s="151"/>
      <c r="M5" s="151"/>
      <c r="N5" s="151" t="s">
        <v>129</v>
      </c>
      <c r="O5" s="151"/>
      <c r="P5" s="151"/>
      <c r="Q5" s="151" t="s">
        <v>36</v>
      </c>
      <c r="R5" s="151" t="s">
        <v>70</v>
      </c>
      <c r="S5" s="151"/>
      <c r="T5" s="151"/>
      <c r="U5" s="151"/>
      <c r="V5" s="151"/>
      <c r="W5" s="151"/>
    </row>
    <row r="6" ht="50" customHeight="1" spans="1:23">
      <c r="A6" s="151"/>
      <c r="B6" s="151"/>
      <c r="C6" s="151"/>
      <c r="D6" s="151"/>
      <c r="E6" s="151"/>
      <c r="F6" s="151"/>
      <c r="G6" s="151"/>
      <c r="H6" s="151"/>
      <c r="I6" s="151" t="s">
        <v>130</v>
      </c>
      <c r="J6" s="151" t="s">
        <v>131</v>
      </c>
      <c r="K6" s="151" t="s">
        <v>132</v>
      </c>
      <c r="L6" s="151" t="s">
        <v>133</v>
      </c>
      <c r="M6" s="151" t="s">
        <v>134</v>
      </c>
      <c r="N6" s="151" t="s">
        <v>33</v>
      </c>
      <c r="O6" s="151" t="s">
        <v>34</v>
      </c>
      <c r="P6" s="151" t="s">
        <v>35</v>
      </c>
      <c r="Q6" s="151"/>
      <c r="R6" s="151" t="s">
        <v>32</v>
      </c>
      <c r="S6" s="151" t="s">
        <v>39</v>
      </c>
      <c r="T6" s="151" t="s">
        <v>135</v>
      </c>
      <c r="U6" s="151" t="s">
        <v>41</v>
      </c>
      <c r="V6" s="151" t="s">
        <v>42</v>
      </c>
      <c r="W6" s="151" t="s">
        <v>43</v>
      </c>
    </row>
    <row r="7" ht="20.25" customHeight="1" spans="1:23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  <c r="T7" s="152" t="s">
        <v>136</v>
      </c>
      <c r="U7" s="152" t="s">
        <v>137</v>
      </c>
      <c r="V7" s="152" t="s">
        <v>138</v>
      </c>
      <c r="W7" s="152" t="s">
        <v>139</v>
      </c>
    </row>
    <row r="8" ht="20.25" customHeight="1" spans="1:23">
      <c r="A8" s="153" t="s">
        <v>64</v>
      </c>
      <c r="B8" s="154"/>
      <c r="C8" s="150"/>
      <c r="D8" s="150"/>
      <c r="E8" s="150"/>
      <c r="F8" s="154"/>
      <c r="G8" s="150"/>
      <c r="H8" s="155">
        <v>1509785.04</v>
      </c>
      <c r="I8" s="161">
        <v>1509785.04</v>
      </c>
      <c r="J8" s="161">
        <v>339035.68</v>
      </c>
      <c r="K8" s="161"/>
      <c r="L8" s="161">
        <v>1170749.36</v>
      </c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</row>
    <row r="9" ht="27" customHeight="1" spans="1:23">
      <c r="A9" s="153" t="s">
        <v>64</v>
      </c>
      <c r="B9" s="150" t="s">
        <v>140</v>
      </c>
      <c r="C9" s="150" t="s">
        <v>141</v>
      </c>
      <c r="D9" s="150" t="s">
        <v>81</v>
      </c>
      <c r="E9" s="150" t="s">
        <v>142</v>
      </c>
      <c r="F9" s="150" t="s">
        <v>143</v>
      </c>
      <c r="G9" s="150" t="s">
        <v>144</v>
      </c>
      <c r="H9" s="155">
        <v>114950.72</v>
      </c>
      <c r="I9" s="161">
        <v>114950.72</v>
      </c>
      <c r="J9" s="161">
        <v>28737.68</v>
      </c>
      <c r="K9" s="161"/>
      <c r="L9" s="161">
        <v>86213.04</v>
      </c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</row>
    <row r="10" ht="20.25" customHeight="1" spans="1:23">
      <c r="A10" s="153" t="s">
        <v>64</v>
      </c>
      <c r="B10" s="150" t="s">
        <v>140</v>
      </c>
      <c r="C10" s="150" t="s">
        <v>141</v>
      </c>
      <c r="D10" s="150" t="s">
        <v>84</v>
      </c>
      <c r="E10" s="150" t="s">
        <v>145</v>
      </c>
      <c r="F10" s="150" t="s">
        <v>146</v>
      </c>
      <c r="G10" s="150" t="s">
        <v>147</v>
      </c>
      <c r="H10" s="155">
        <v>59630.69</v>
      </c>
      <c r="I10" s="161">
        <v>59630.69</v>
      </c>
      <c r="J10" s="161">
        <v>14907.67</v>
      </c>
      <c r="K10" s="150"/>
      <c r="L10" s="161">
        <v>44723.02</v>
      </c>
      <c r="M10" s="150"/>
      <c r="N10" s="161"/>
      <c r="O10" s="161"/>
      <c r="P10" s="150"/>
      <c r="Q10" s="161"/>
      <c r="R10" s="161"/>
      <c r="S10" s="161"/>
      <c r="T10" s="161"/>
      <c r="U10" s="161"/>
      <c r="V10" s="161"/>
      <c r="W10" s="161"/>
    </row>
    <row r="11" ht="20.25" customHeight="1" spans="1:23">
      <c r="A11" s="153" t="s">
        <v>64</v>
      </c>
      <c r="B11" s="150" t="s">
        <v>140</v>
      </c>
      <c r="C11" s="150" t="s">
        <v>141</v>
      </c>
      <c r="D11" s="150" t="s">
        <v>86</v>
      </c>
      <c r="E11" s="150" t="s">
        <v>148</v>
      </c>
      <c r="F11" s="150" t="s">
        <v>149</v>
      </c>
      <c r="G11" s="150" t="s">
        <v>150</v>
      </c>
      <c r="H11" s="155">
        <v>59319.7</v>
      </c>
      <c r="I11" s="161">
        <v>59319.7</v>
      </c>
      <c r="J11" s="161">
        <v>14829.93</v>
      </c>
      <c r="K11" s="150"/>
      <c r="L11" s="161">
        <v>44489.77</v>
      </c>
      <c r="M11" s="150"/>
      <c r="N11" s="161"/>
      <c r="O11" s="161"/>
      <c r="P11" s="150"/>
      <c r="Q11" s="161"/>
      <c r="R11" s="161"/>
      <c r="S11" s="161"/>
      <c r="T11" s="161"/>
      <c r="U11" s="161"/>
      <c r="V11" s="161"/>
      <c r="W11" s="161"/>
    </row>
    <row r="12" ht="27" customHeight="1" spans="1:23">
      <c r="A12" s="153" t="s">
        <v>64</v>
      </c>
      <c r="B12" s="150" t="s">
        <v>140</v>
      </c>
      <c r="C12" s="150" t="s">
        <v>141</v>
      </c>
      <c r="D12" s="150" t="s">
        <v>87</v>
      </c>
      <c r="E12" s="150" t="s">
        <v>151</v>
      </c>
      <c r="F12" s="150" t="s">
        <v>152</v>
      </c>
      <c r="G12" s="150" t="s">
        <v>153</v>
      </c>
      <c r="H12" s="155">
        <v>7989.61</v>
      </c>
      <c r="I12" s="161">
        <v>7989.61</v>
      </c>
      <c r="J12" s="161">
        <v>5780.4</v>
      </c>
      <c r="K12" s="150"/>
      <c r="L12" s="161">
        <v>2209.21</v>
      </c>
      <c r="M12" s="150"/>
      <c r="N12" s="161"/>
      <c r="O12" s="161"/>
      <c r="P12" s="150"/>
      <c r="Q12" s="161"/>
      <c r="R12" s="161"/>
      <c r="S12" s="161"/>
      <c r="T12" s="161"/>
      <c r="U12" s="161"/>
      <c r="V12" s="161"/>
      <c r="W12" s="161"/>
    </row>
    <row r="13" ht="20.25" customHeight="1" spans="1:23">
      <c r="A13" s="153" t="s">
        <v>64</v>
      </c>
      <c r="B13" s="156" t="s">
        <v>154</v>
      </c>
      <c r="C13" s="156" t="s">
        <v>155</v>
      </c>
      <c r="D13" s="156" t="s">
        <v>93</v>
      </c>
      <c r="E13" s="156" t="s">
        <v>155</v>
      </c>
      <c r="F13" s="156" t="s">
        <v>156</v>
      </c>
      <c r="G13" s="156" t="s">
        <v>155</v>
      </c>
      <c r="H13" s="157">
        <v>93048</v>
      </c>
      <c r="I13" s="162">
        <v>93048</v>
      </c>
      <c r="J13" s="162">
        <v>23262</v>
      </c>
      <c r="K13" s="156"/>
      <c r="L13" s="162">
        <v>69786</v>
      </c>
      <c r="M13" s="156"/>
      <c r="N13" s="162"/>
      <c r="O13" s="162"/>
      <c r="P13" s="156"/>
      <c r="Q13" s="162"/>
      <c r="R13" s="162"/>
      <c r="S13" s="162"/>
      <c r="T13" s="162"/>
      <c r="U13" s="162"/>
      <c r="V13" s="162"/>
      <c r="W13" s="162"/>
    </row>
    <row r="14" ht="20.25" customHeight="1" spans="1:23">
      <c r="A14" s="153" t="s">
        <v>64</v>
      </c>
      <c r="B14" s="158" t="s">
        <v>157</v>
      </c>
      <c r="C14" s="158" t="s">
        <v>158</v>
      </c>
      <c r="D14" s="158" t="s">
        <v>80</v>
      </c>
      <c r="E14" s="158" t="s">
        <v>159</v>
      </c>
      <c r="F14" s="158" t="s">
        <v>160</v>
      </c>
      <c r="G14" s="158" t="s">
        <v>161</v>
      </c>
      <c r="H14" s="159">
        <v>249600</v>
      </c>
      <c r="I14" s="63">
        <v>249600</v>
      </c>
      <c r="J14" s="63">
        <v>49920</v>
      </c>
      <c r="K14" s="158"/>
      <c r="L14" s="63">
        <v>199680</v>
      </c>
      <c r="M14" s="158"/>
      <c r="N14" s="63"/>
      <c r="O14" s="63"/>
      <c r="P14" s="158"/>
      <c r="Q14" s="63"/>
      <c r="R14" s="63"/>
      <c r="S14" s="63"/>
      <c r="T14" s="63"/>
      <c r="U14" s="63"/>
      <c r="V14" s="63"/>
      <c r="W14" s="63"/>
    </row>
    <row r="15" ht="20.25" customHeight="1" spans="1:23">
      <c r="A15" s="153" t="s">
        <v>64</v>
      </c>
      <c r="B15" s="158" t="s">
        <v>162</v>
      </c>
      <c r="C15" s="158" t="s">
        <v>163</v>
      </c>
      <c r="D15" s="158" t="s">
        <v>90</v>
      </c>
      <c r="E15" s="158" t="s">
        <v>164</v>
      </c>
      <c r="F15" s="158" t="s">
        <v>165</v>
      </c>
      <c r="G15" s="158" t="s">
        <v>166</v>
      </c>
      <c r="H15" s="159">
        <v>50400</v>
      </c>
      <c r="I15" s="63">
        <v>50400</v>
      </c>
      <c r="J15" s="63">
        <v>12600</v>
      </c>
      <c r="K15" s="158"/>
      <c r="L15" s="63">
        <v>37800</v>
      </c>
      <c r="M15" s="158"/>
      <c r="N15" s="63"/>
      <c r="O15" s="63"/>
      <c r="P15" s="158"/>
      <c r="Q15" s="63"/>
      <c r="R15" s="63"/>
      <c r="S15" s="63"/>
      <c r="T15" s="63"/>
      <c r="U15" s="63"/>
      <c r="V15" s="63"/>
      <c r="W15" s="63"/>
    </row>
    <row r="16" ht="20.25" customHeight="1" spans="1:23">
      <c r="A16" s="153" t="s">
        <v>64</v>
      </c>
      <c r="B16" s="158" t="s">
        <v>167</v>
      </c>
      <c r="C16" s="158" t="s">
        <v>168</v>
      </c>
      <c r="D16" s="158" t="s">
        <v>90</v>
      </c>
      <c r="E16" s="158" t="s">
        <v>164</v>
      </c>
      <c r="F16" s="158" t="s">
        <v>169</v>
      </c>
      <c r="G16" s="158" t="s">
        <v>168</v>
      </c>
      <c r="H16" s="159">
        <v>13108.32</v>
      </c>
      <c r="I16" s="63">
        <v>13108.32</v>
      </c>
      <c r="J16" s="63"/>
      <c r="K16" s="158"/>
      <c r="L16" s="63">
        <v>13108.32</v>
      </c>
      <c r="M16" s="158"/>
      <c r="N16" s="63"/>
      <c r="O16" s="63"/>
      <c r="P16" s="158"/>
      <c r="Q16" s="63"/>
      <c r="R16" s="63"/>
      <c r="S16" s="63"/>
      <c r="T16" s="63"/>
      <c r="U16" s="63"/>
      <c r="V16" s="63"/>
      <c r="W16" s="63"/>
    </row>
    <row r="17" ht="20.25" customHeight="1" spans="1:23">
      <c r="A17" s="153" t="s">
        <v>64</v>
      </c>
      <c r="B17" s="158" t="s">
        <v>170</v>
      </c>
      <c r="C17" s="158" t="s">
        <v>171</v>
      </c>
      <c r="D17" s="158" t="s">
        <v>80</v>
      </c>
      <c r="E17" s="158" t="s">
        <v>159</v>
      </c>
      <c r="F17" s="158" t="s">
        <v>172</v>
      </c>
      <c r="G17" s="158" t="s">
        <v>173</v>
      </c>
      <c r="H17" s="159">
        <v>4800</v>
      </c>
      <c r="I17" s="63">
        <v>4800</v>
      </c>
      <c r="J17" s="63"/>
      <c r="K17" s="158"/>
      <c r="L17" s="63">
        <v>4800</v>
      </c>
      <c r="M17" s="158"/>
      <c r="N17" s="63"/>
      <c r="O17" s="63"/>
      <c r="P17" s="158"/>
      <c r="Q17" s="63"/>
      <c r="R17" s="63"/>
      <c r="S17" s="63"/>
      <c r="T17" s="63"/>
      <c r="U17" s="63"/>
      <c r="V17" s="63"/>
      <c r="W17" s="63"/>
    </row>
    <row r="18" ht="20.25" customHeight="1" spans="1:23">
      <c r="A18" s="153" t="s">
        <v>64</v>
      </c>
      <c r="B18" s="158" t="s">
        <v>170</v>
      </c>
      <c r="C18" s="158" t="s">
        <v>171</v>
      </c>
      <c r="D18" s="158" t="s">
        <v>90</v>
      </c>
      <c r="E18" s="158" t="s">
        <v>164</v>
      </c>
      <c r="F18" s="158" t="s">
        <v>174</v>
      </c>
      <c r="G18" s="158" t="s">
        <v>175</v>
      </c>
      <c r="H18" s="159">
        <v>36390</v>
      </c>
      <c r="I18" s="63">
        <v>36390</v>
      </c>
      <c r="J18" s="63"/>
      <c r="K18" s="158"/>
      <c r="L18" s="63">
        <v>36390</v>
      </c>
      <c r="M18" s="158"/>
      <c r="N18" s="63"/>
      <c r="O18" s="63"/>
      <c r="P18" s="158"/>
      <c r="Q18" s="63"/>
      <c r="R18" s="63"/>
      <c r="S18" s="63"/>
      <c r="T18" s="63"/>
      <c r="U18" s="63"/>
      <c r="V18" s="63"/>
      <c r="W18" s="63"/>
    </row>
    <row r="19" ht="20.25" customHeight="1" spans="1:23">
      <c r="A19" s="153" t="s">
        <v>64</v>
      </c>
      <c r="B19" s="158" t="s">
        <v>170</v>
      </c>
      <c r="C19" s="158" t="s">
        <v>171</v>
      </c>
      <c r="D19" s="158" t="s">
        <v>90</v>
      </c>
      <c r="E19" s="158" t="s">
        <v>164</v>
      </c>
      <c r="F19" s="158" t="s">
        <v>176</v>
      </c>
      <c r="G19" s="158" t="s">
        <v>177</v>
      </c>
      <c r="H19" s="159">
        <v>1000</v>
      </c>
      <c r="I19" s="63">
        <v>1000</v>
      </c>
      <c r="J19" s="63"/>
      <c r="K19" s="158"/>
      <c r="L19" s="63">
        <v>1000</v>
      </c>
      <c r="M19" s="158"/>
      <c r="N19" s="63"/>
      <c r="O19" s="63"/>
      <c r="P19" s="158"/>
      <c r="Q19" s="63"/>
      <c r="R19" s="63"/>
      <c r="S19" s="63"/>
      <c r="T19" s="63"/>
      <c r="U19" s="63"/>
      <c r="V19" s="63"/>
      <c r="W19" s="63"/>
    </row>
    <row r="20" ht="20.25" customHeight="1" spans="1:23">
      <c r="A20" s="153" t="s">
        <v>64</v>
      </c>
      <c r="B20" s="158" t="s">
        <v>170</v>
      </c>
      <c r="C20" s="158" t="s">
        <v>171</v>
      </c>
      <c r="D20" s="158" t="s">
        <v>90</v>
      </c>
      <c r="E20" s="158" t="s">
        <v>164</v>
      </c>
      <c r="F20" s="158" t="s">
        <v>178</v>
      </c>
      <c r="G20" s="158" t="s">
        <v>179</v>
      </c>
      <c r="H20" s="159">
        <v>10000</v>
      </c>
      <c r="I20" s="63">
        <v>10000</v>
      </c>
      <c r="J20" s="63"/>
      <c r="K20" s="158"/>
      <c r="L20" s="63">
        <v>10000</v>
      </c>
      <c r="M20" s="158"/>
      <c r="N20" s="63"/>
      <c r="O20" s="63"/>
      <c r="P20" s="158"/>
      <c r="Q20" s="63"/>
      <c r="R20" s="63"/>
      <c r="S20" s="63"/>
      <c r="T20" s="63"/>
      <c r="U20" s="63"/>
      <c r="V20" s="63"/>
      <c r="W20" s="63"/>
    </row>
    <row r="21" ht="20.25" customHeight="1" spans="1:23">
      <c r="A21" s="153" t="s">
        <v>64</v>
      </c>
      <c r="B21" s="158" t="s">
        <v>170</v>
      </c>
      <c r="C21" s="158" t="s">
        <v>171</v>
      </c>
      <c r="D21" s="158" t="s">
        <v>90</v>
      </c>
      <c r="E21" s="158" t="s">
        <v>164</v>
      </c>
      <c r="F21" s="158" t="s">
        <v>180</v>
      </c>
      <c r="G21" s="158" t="s">
        <v>181</v>
      </c>
      <c r="H21" s="159">
        <v>10000</v>
      </c>
      <c r="I21" s="63">
        <v>10000</v>
      </c>
      <c r="J21" s="63"/>
      <c r="K21" s="158"/>
      <c r="L21" s="63">
        <v>10000</v>
      </c>
      <c r="M21" s="158"/>
      <c r="N21" s="63"/>
      <c r="O21" s="63"/>
      <c r="P21" s="158"/>
      <c r="Q21" s="63"/>
      <c r="R21" s="63"/>
      <c r="S21" s="63"/>
      <c r="T21" s="63"/>
      <c r="U21" s="63"/>
      <c r="V21" s="63"/>
      <c r="W21" s="63"/>
    </row>
    <row r="22" ht="20.25" customHeight="1" spans="1:23">
      <c r="A22" s="153" t="s">
        <v>64</v>
      </c>
      <c r="B22" s="158" t="s">
        <v>170</v>
      </c>
      <c r="C22" s="158" t="s">
        <v>171</v>
      </c>
      <c r="D22" s="158" t="s">
        <v>90</v>
      </c>
      <c r="E22" s="158" t="s">
        <v>164</v>
      </c>
      <c r="F22" s="158" t="s">
        <v>165</v>
      </c>
      <c r="G22" s="158" t="s">
        <v>166</v>
      </c>
      <c r="H22" s="159">
        <v>5040</v>
      </c>
      <c r="I22" s="63">
        <v>5040</v>
      </c>
      <c r="J22" s="63"/>
      <c r="K22" s="158"/>
      <c r="L22" s="63">
        <v>5040</v>
      </c>
      <c r="M22" s="158"/>
      <c r="N22" s="63"/>
      <c r="O22" s="63"/>
      <c r="P22" s="158"/>
      <c r="Q22" s="63"/>
      <c r="R22" s="63"/>
      <c r="S22" s="63"/>
      <c r="T22" s="63"/>
      <c r="U22" s="63"/>
      <c r="V22" s="63"/>
      <c r="W22" s="63"/>
    </row>
    <row r="23" ht="20.25" customHeight="1" spans="1:23">
      <c r="A23" s="153" t="s">
        <v>64</v>
      </c>
      <c r="B23" s="158" t="s">
        <v>170</v>
      </c>
      <c r="C23" s="158" t="s">
        <v>171</v>
      </c>
      <c r="D23" s="158" t="s">
        <v>90</v>
      </c>
      <c r="E23" s="158" t="s">
        <v>164</v>
      </c>
      <c r="F23" s="158" t="s">
        <v>172</v>
      </c>
      <c r="G23" s="158" t="s">
        <v>173</v>
      </c>
      <c r="H23" s="159">
        <v>12610</v>
      </c>
      <c r="I23" s="63">
        <v>12610</v>
      </c>
      <c r="J23" s="63"/>
      <c r="K23" s="158"/>
      <c r="L23" s="63">
        <v>12610</v>
      </c>
      <c r="M23" s="158"/>
      <c r="N23" s="63"/>
      <c r="O23" s="63"/>
      <c r="P23" s="158"/>
      <c r="Q23" s="63"/>
      <c r="R23" s="63"/>
      <c r="S23" s="63"/>
      <c r="T23" s="63"/>
      <c r="U23" s="63"/>
      <c r="V23" s="63"/>
      <c r="W23" s="63"/>
    </row>
    <row r="24" ht="20.25" customHeight="1" spans="1:23">
      <c r="A24" s="153" t="s">
        <v>64</v>
      </c>
      <c r="B24" s="158" t="s">
        <v>182</v>
      </c>
      <c r="C24" s="158" t="s">
        <v>183</v>
      </c>
      <c r="D24" s="158" t="s">
        <v>90</v>
      </c>
      <c r="E24" s="158" t="s">
        <v>164</v>
      </c>
      <c r="F24" s="158" t="s">
        <v>184</v>
      </c>
      <c r="G24" s="158" t="s">
        <v>185</v>
      </c>
      <c r="H24" s="159">
        <v>286872</v>
      </c>
      <c r="I24" s="63">
        <v>286872</v>
      </c>
      <c r="J24" s="63">
        <v>71718</v>
      </c>
      <c r="K24" s="158"/>
      <c r="L24" s="63">
        <v>215154</v>
      </c>
      <c r="M24" s="158"/>
      <c r="N24" s="63"/>
      <c r="O24" s="63"/>
      <c r="P24" s="158"/>
      <c r="Q24" s="63"/>
      <c r="R24" s="63"/>
      <c r="S24" s="63"/>
      <c r="T24" s="63"/>
      <c r="U24" s="63"/>
      <c r="V24" s="63"/>
      <c r="W24" s="63"/>
    </row>
    <row r="25" ht="20.25" customHeight="1" spans="1:23">
      <c r="A25" s="153" t="s">
        <v>64</v>
      </c>
      <c r="B25" s="158" t="s">
        <v>182</v>
      </c>
      <c r="C25" s="158" t="s">
        <v>183</v>
      </c>
      <c r="D25" s="158" t="s">
        <v>90</v>
      </c>
      <c r="E25" s="158" t="s">
        <v>164</v>
      </c>
      <c r="F25" s="158" t="s">
        <v>186</v>
      </c>
      <c r="G25" s="158" t="s">
        <v>187</v>
      </c>
      <c r="H25" s="159">
        <v>299736</v>
      </c>
      <c r="I25" s="63">
        <v>299736</v>
      </c>
      <c r="J25" s="63">
        <v>74934</v>
      </c>
      <c r="K25" s="158"/>
      <c r="L25" s="63">
        <v>224802</v>
      </c>
      <c r="M25" s="158"/>
      <c r="N25" s="63"/>
      <c r="O25" s="63"/>
      <c r="P25" s="158"/>
      <c r="Q25" s="63"/>
      <c r="R25" s="63"/>
      <c r="S25" s="63"/>
      <c r="T25" s="63"/>
      <c r="U25" s="63"/>
      <c r="V25" s="63"/>
      <c r="W25" s="63"/>
    </row>
    <row r="26" ht="20.25" customHeight="1" spans="1:23">
      <c r="A26" s="153" t="s">
        <v>64</v>
      </c>
      <c r="B26" s="158" t="s">
        <v>182</v>
      </c>
      <c r="C26" s="158" t="s">
        <v>183</v>
      </c>
      <c r="D26" s="158" t="s">
        <v>94</v>
      </c>
      <c r="E26" s="158" t="s">
        <v>188</v>
      </c>
      <c r="F26" s="158" t="s">
        <v>186</v>
      </c>
      <c r="G26" s="158" t="s">
        <v>187</v>
      </c>
      <c r="H26" s="159">
        <v>2436</v>
      </c>
      <c r="I26" s="63">
        <v>2436</v>
      </c>
      <c r="J26" s="63">
        <v>609</v>
      </c>
      <c r="K26" s="158"/>
      <c r="L26" s="63">
        <v>1827</v>
      </c>
      <c r="M26" s="158"/>
      <c r="N26" s="63"/>
      <c r="O26" s="63"/>
      <c r="P26" s="158"/>
      <c r="Q26" s="63"/>
      <c r="R26" s="63"/>
      <c r="S26" s="63"/>
      <c r="T26" s="63"/>
      <c r="U26" s="63"/>
      <c r="V26" s="63"/>
      <c r="W26" s="63"/>
    </row>
    <row r="27" ht="20.25" customHeight="1" spans="1:23">
      <c r="A27" s="153" t="s">
        <v>64</v>
      </c>
      <c r="B27" s="158" t="s">
        <v>189</v>
      </c>
      <c r="C27" s="158" t="s">
        <v>190</v>
      </c>
      <c r="D27" s="158" t="s">
        <v>90</v>
      </c>
      <c r="E27" s="158" t="s">
        <v>164</v>
      </c>
      <c r="F27" s="158" t="s">
        <v>191</v>
      </c>
      <c r="G27" s="158" t="s">
        <v>192</v>
      </c>
      <c r="H27" s="159">
        <v>166948</v>
      </c>
      <c r="I27" s="63">
        <v>166948</v>
      </c>
      <c r="J27" s="63">
        <v>41737</v>
      </c>
      <c r="K27" s="158"/>
      <c r="L27" s="63">
        <v>125211</v>
      </c>
      <c r="M27" s="158"/>
      <c r="N27" s="63"/>
      <c r="O27" s="63"/>
      <c r="P27" s="158"/>
      <c r="Q27" s="63"/>
      <c r="R27" s="63"/>
      <c r="S27" s="63"/>
      <c r="T27" s="63"/>
      <c r="U27" s="63"/>
      <c r="V27" s="63"/>
      <c r="W27" s="63"/>
    </row>
    <row r="28" ht="20.25" customHeight="1" spans="1:23">
      <c r="A28" s="153" t="s">
        <v>64</v>
      </c>
      <c r="B28" s="158" t="s">
        <v>193</v>
      </c>
      <c r="C28" s="158" t="s">
        <v>117</v>
      </c>
      <c r="D28" s="158" t="s">
        <v>90</v>
      </c>
      <c r="E28" s="158" t="s">
        <v>164</v>
      </c>
      <c r="F28" s="158" t="s">
        <v>194</v>
      </c>
      <c r="G28" s="158" t="s">
        <v>117</v>
      </c>
      <c r="H28" s="159">
        <v>2000</v>
      </c>
      <c r="I28" s="63">
        <v>2000</v>
      </c>
      <c r="J28" s="63"/>
      <c r="K28" s="158"/>
      <c r="L28" s="63">
        <v>2000</v>
      </c>
      <c r="M28" s="158"/>
      <c r="N28" s="63"/>
      <c r="O28" s="63"/>
      <c r="P28" s="158"/>
      <c r="Q28" s="63"/>
      <c r="R28" s="63"/>
      <c r="S28" s="63"/>
      <c r="T28" s="63"/>
      <c r="U28" s="63"/>
      <c r="V28" s="63"/>
      <c r="W28" s="63"/>
    </row>
    <row r="29" ht="20.25" customHeight="1" spans="1:23">
      <c r="A29" s="153" t="s">
        <v>64</v>
      </c>
      <c r="B29" s="158" t="s">
        <v>195</v>
      </c>
      <c r="C29" s="158" t="s">
        <v>196</v>
      </c>
      <c r="D29" s="158" t="s">
        <v>90</v>
      </c>
      <c r="E29" s="158" t="s">
        <v>164</v>
      </c>
      <c r="F29" s="158" t="s">
        <v>191</v>
      </c>
      <c r="G29" s="158" t="s">
        <v>192</v>
      </c>
      <c r="H29" s="159">
        <v>23906</v>
      </c>
      <c r="I29" s="63">
        <v>23906</v>
      </c>
      <c r="J29" s="63"/>
      <c r="K29" s="158"/>
      <c r="L29" s="63">
        <v>23906</v>
      </c>
      <c r="M29" s="158"/>
      <c r="N29" s="63"/>
      <c r="O29" s="63"/>
      <c r="P29" s="158"/>
      <c r="Q29" s="63"/>
      <c r="R29" s="63"/>
      <c r="S29" s="63"/>
      <c r="T29" s="63"/>
      <c r="U29" s="63"/>
      <c r="V29" s="63"/>
      <c r="W29" s="63"/>
    </row>
    <row r="30" ht="20.25" customHeight="1" spans="1:23">
      <c r="A30" s="160" t="s">
        <v>30</v>
      </c>
      <c r="B30" s="160"/>
      <c r="C30" s="160"/>
      <c r="D30" s="160"/>
      <c r="E30" s="160"/>
      <c r="F30" s="160"/>
      <c r="G30" s="160"/>
      <c r="H30" s="63">
        <v>1509785.04</v>
      </c>
      <c r="I30" s="63">
        <v>1509785.04</v>
      </c>
      <c r="J30" s="63">
        <v>339035.68</v>
      </c>
      <c r="K30" s="63"/>
      <c r="L30" s="63">
        <v>1170749.36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0:G30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scale="55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O16" sqref="O16"/>
    </sheetView>
  </sheetViews>
  <sheetFormatPr defaultColWidth="9.14166666666667" defaultRowHeight="14.25" customHeight="1"/>
  <cols>
    <col min="1" max="23" width="9.75" customWidth="1"/>
  </cols>
  <sheetData>
    <row r="1" ht="13.5" customHeight="1" spans="2:23">
      <c r="B1" s="132"/>
      <c r="E1" s="142"/>
      <c r="F1" s="142"/>
      <c r="G1" s="142"/>
      <c r="H1" s="142"/>
      <c r="K1" s="132"/>
      <c r="N1" s="132"/>
      <c r="O1" s="132"/>
      <c r="P1" s="132"/>
      <c r="U1" s="147"/>
      <c r="W1" s="133" t="s">
        <v>197</v>
      </c>
    </row>
    <row r="2" ht="27.75" customHeight="1" spans="1:23">
      <c r="A2" s="32" t="s">
        <v>198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"单位名称："&amp;"玉溪市建设工程招标投标管理办公室"</f>
        <v>单位名称：玉溪市建设工程招标投标管理办公室</v>
      </c>
      <c r="B3" s="143" t="str">
        <f>"单位名称："&amp;"玉溪市建设工程招标投标管理办公室"</f>
        <v>单位名称：玉溪市建设工程招标投标管理办公室</v>
      </c>
      <c r="C3" s="143"/>
      <c r="D3" s="143"/>
      <c r="E3" s="143"/>
      <c r="F3" s="143"/>
      <c r="G3" s="143"/>
      <c r="H3" s="143"/>
      <c r="I3" s="143"/>
      <c r="J3" s="7"/>
      <c r="K3" s="7"/>
      <c r="L3" s="7"/>
      <c r="M3" s="7"/>
      <c r="N3" s="7"/>
      <c r="O3" s="7"/>
      <c r="P3" s="7"/>
      <c r="Q3" s="7"/>
      <c r="U3" s="147"/>
      <c r="W3" s="136" t="s">
        <v>2</v>
      </c>
    </row>
    <row r="4" ht="21.75" customHeight="1" spans="1:23">
      <c r="A4" s="9" t="s">
        <v>199</v>
      </c>
      <c r="B4" s="9" t="s">
        <v>122</v>
      </c>
      <c r="C4" s="9" t="s">
        <v>123</v>
      </c>
      <c r="D4" s="9" t="s">
        <v>200</v>
      </c>
      <c r="E4" s="10" t="s">
        <v>124</v>
      </c>
      <c r="F4" s="10" t="s">
        <v>125</v>
      </c>
      <c r="G4" s="10" t="s">
        <v>126</v>
      </c>
      <c r="H4" s="10" t="s">
        <v>127</v>
      </c>
      <c r="I4" s="20" t="s">
        <v>30</v>
      </c>
      <c r="J4" s="20" t="s">
        <v>201</v>
      </c>
      <c r="K4" s="20"/>
      <c r="L4" s="20"/>
      <c r="M4" s="20"/>
      <c r="N4" s="20" t="s">
        <v>129</v>
      </c>
      <c r="O4" s="20"/>
      <c r="P4" s="20"/>
      <c r="Q4" s="10" t="s">
        <v>36</v>
      </c>
      <c r="R4" s="11" t="s">
        <v>202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6" t="s">
        <v>33</v>
      </c>
      <c r="K5" s="146"/>
      <c r="L5" s="146" t="s">
        <v>34</v>
      </c>
      <c r="M5" s="146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135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6" t="s">
        <v>32</v>
      </c>
      <c r="K6" s="146" t="s">
        <v>203</v>
      </c>
      <c r="L6" s="146"/>
      <c r="M6" s="146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4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  <c r="T7" s="144">
        <v>20</v>
      </c>
      <c r="U7" s="144">
        <v>21</v>
      </c>
      <c r="V7" s="144">
        <v>22</v>
      </c>
      <c r="W7" s="144">
        <v>23</v>
      </c>
    </row>
    <row r="8" ht="32.9" customHeight="1" spans="1:23">
      <c r="A8" s="68"/>
      <c r="B8" s="145"/>
      <c r="C8" s="68"/>
      <c r="D8" s="68"/>
      <c r="E8" s="68"/>
      <c r="F8" s="68"/>
      <c r="G8" s="68"/>
      <c r="H8" s="68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68"/>
      <c r="B9" s="145"/>
      <c r="C9" s="68"/>
      <c r="D9" s="68"/>
      <c r="E9" s="68"/>
      <c r="F9" s="68"/>
      <c r="G9" s="68"/>
      <c r="H9" s="68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18.75" customHeight="1" spans="1:23">
      <c r="A10" s="46" t="s">
        <v>204</v>
      </c>
      <c r="B10" s="47"/>
      <c r="C10" s="47"/>
      <c r="D10" s="47"/>
      <c r="E10" s="47"/>
      <c r="F10" s="47"/>
      <c r="G10" s="47"/>
      <c r="H10" s="48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2" customHeight="1" spans="1:11">
      <c r="A12" s="99" t="s">
        <v>205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customHeight="1" spans="1:11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</row>
  </sheetData>
  <mergeCells count="29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  <mergeCell ref="A12:K13"/>
  </mergeCells>
  <pageMargins left="0.75" right="0.75" top="1" bottom="1" header="0.5" footer="0.5"/>
  <pageSetup paperSize="9" scale="5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D21" sqref="D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1" t="s">
        <v>206</v>
      </c>
    </row>
    <row r="2" ht="28.5" customHeight="1" spans="1:10">
      <c r="A2" s="140" t="s">
        <v>207</v>
      </c>
      <c r="B2" s="32"/>
      <c r="C2" s="32"/>
      <c r="D2" s="32"/>
      <c r="E2" s="32"/>
      <c r="F2" s="102"/>
      <c r="G2" s="32"/>
      <c r="H2" s="102"/>
      <c r="I2" s="102"/>
      <c r="J2" s="32"/>
    </row>
    <row r="3" ht="15" customHeight="1" spans="1:1">
      <c r="A3" s="5" t="str">
        <f>"单位名称："&amp;"玉溪市建设工程招标投标管理办公室"</f>
        <v>单位名称：玉溪市建设工程招标投标管理办公室</v>
      </c>
    </row>
    <row r="4" ht="14.25" customHeight="1" spans="1:10">
      <c r="A4" s="67" t="s">
        <v>208</v>
      </c>
      <c r="B4" s="67" t="s">
        <v>209</v>
      </c>
      <c r="C4" s="67" t="s">
        <v>210</v>
      </c>
      <c r="D4" s="67" t="s">
        <v>211</v>
      </c>
      <c r="E4" s="67" t="s">
        <v>212</v>
      </c>
      <c r="F4" s="54" t="s">
        <v>213</v>
      </c>
      <c r="G4" s="67" t="s">
        <v>214</v>
      </c>
      <c r="H4" s="54" t="s">
        <v>215</v>
      </c>
      <c r="I4" s="54" t="s">
        <v>216</v>
      </c>
      <c r="J4" s="67" t="s">
        <v>217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9" customHeight="1" spans="1:4">
      <c r="A9" s="99" t="s">
        <v>218</v>
      </c>
      <c r="B9" s="99"/>
      <c r="C9" s="99"/>
      <c r="D9" s="99"/>
    </row>
  </sheetData>
  <mergeCells count="3">
    <mergeCell ref="A2:J2"/>
    <mergeCell ref="A3:H3"/>
    <mergeCell ref="A9:D9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WQ</cp:lastModifiedBy>
  <dcterms:created xsi:type="dcterms:W3CDTF">2026-01-28T09:08:00Z</dcterms:created>
  <dcterms:modified xsi:type="dcterms:W3CDTF">2026-02-03T08:47:52Z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C7614FC383AF499282FB40439AC90279_12</vt:lpwstr>
  </property>
  <property fmtid="{D5CDD505-2E9C-101B-9397-08002B2CF9AE}" pid="3" name="KSOProductBuildVer">
    <vt:lpwstr>2052-12.8.2.18205</vt:lpwstr>
  </property>
</Properties>
</file>