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<sst xmlns="http://schemas.openxmlformats.org/spreadsheetml/2006/main" count="734" uniqueCount="348">
  <si>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</si>
  <si>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</si>
  <si>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</si>
  <si>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</si>
  <si>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</si>
  <si>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</si>
  <si>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</si>
  <si>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</si>
  <si>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</si>
  <si>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</si>
  <si>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</si>
  <si>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</si>
  <si>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</si>
  <si>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</si>
  <si>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</si>
  <si>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</si>
  <si>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</si>
  <si>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</si>
  <si>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</si>
  <si>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</si>
  <si>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</si>
  <si>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</si>
  <si>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</si>
  <si>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</si>
  <si>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</si>
  <si>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</si>
  <si>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</si>
  <si>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</si>
  <si>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</si>
  <si>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</si>
  <si>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</si>
  <si>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</si>
  <si>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</si>
  <si>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</si>
  <si>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</si>
  <si>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</si>
  <si>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</si>
  <si>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</si>
  <si>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</si>
  <si>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</si>
  <si>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</si>
  <si>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</si>
  <si>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</si>
  <si>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</si>
  <si>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</si>
  <si>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</si>
  <si>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</si>
  <si>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</si>
  <si>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</si>
  <si>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</si>
  <si>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</si>
  <si>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</si>
  <si>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</si>
  <si>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</si>
  <si>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</si>
  <si>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</si>
  <si>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</si>
  <si>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</si>
  <si>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</si>
  <si>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</si>
  <si>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</si>
  <si>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</si>
  <si>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</si>
  <si>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125013</t>
  </si>
  <si>
    <t>玉溪市动物卫生监督与疫病预防控制中心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</si>
  <si>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</si>
  <si>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</si>
  <si>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</si>
  <si>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</si>
  <si>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</si>
  <si>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</si>
  <si>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</si>
  <si>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</si>
  <si>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</si>
  <si>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</si>
  <si>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</si>
  <si>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</si>
  <si>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</si>
  <si>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</si>
  <si>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</si>
  <si>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</si>
  <si>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</si>
  <si>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2080506</t>
  </si>
  <si>
    <t>20808</t>
  </si>
  <si>
    <t>2080801</t>
  </si>
  <si>
    <t>="        "&amp;"死亡抚恤"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</si>
  <si>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</si>
  <si>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</si>
  <si>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</si>
  <si>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</si>
  <si>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</si>
  <si>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</si>
  <si>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</si>
  <si>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</si>
  <si>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2130104</t>
  </si>
  <si>
    <t>2130108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</si>
  <si>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</si>
  <si>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</si>
  <si>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</si>
  <si>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</si>
  <si>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</si>
  <si>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</si>
  <si>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</si>
  <si>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</si>
  <si>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</si>
  <si>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</si>
  <si>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</si>
  <si>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</si>
  <si>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</si>
  <si>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</si>
  <si>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</si>
  <si>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</si>
  <si>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</si>
  <si>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</si>
  <si>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</si>
  <si>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</si>
  <si>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</si>
  <si>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</si>
  <si>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</si>
  <si>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</si>
  <si>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</si>
  <si>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</si>
  <si>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</si>
  <si>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</si>
  <si>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</si>
  <si>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</si>
  <si>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</si>
  <si>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</si>
  <si>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</si>
  <si>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</si>
  <si>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</si>
  <si>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</si>
  <si>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</si>
  <si>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</si>
  <si>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</si>
  <si>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</si>
  <si>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</si>
  <si>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</si>
  <si>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</si>
  <si>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</si>
  <si>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</si>
  <si>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</si>
  <si>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</si>
  <si>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</si>
  <si>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</si>
  <si>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530400210000000630559</t>
  </si>
  <si>
    <t>事业人员工资支出</t>
  </si>
  <si>
    <t>事业运行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</si>
  <si>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</si>
  <si>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</si>
  <si>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</si>
  <si>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</si>
  <si>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</si>
  <si>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</si>
  <si>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</si>
  <si>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530400210000000630560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</si>
  <si>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</si>
  <si>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</si>
  <si>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</si>
  <si>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</si>
  <si>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</si>
  <si>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</si>
  <si>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</si>
  <si>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</si>
  <si>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</si>
  <si>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</si>
  <si>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</si>
  <si>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</si>
  <si>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</si>
  <si>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530400210000000630561</t>
  </si>
  <si>
    <t>住房公积金</t>
  </si>
  <si>
    <t>30113</t>
  </si>
  <si>
    <t>530400210000000630562</t>
  </si>
  <si>
    <t>对个人和家庭的补助</t>
  </si>
  <si>
    <t>事业单位离退休</t>
  </si>
  <si>
    <t>30305</t>
  </si>
  <si>
    <t>生活补助</t>
  </si>
  <si>
    <t>530400210000000630564</t>
  </si>
  <si>
    <t>公车购置及运维费</t>
  </si>
  <si>
    <t>30231</t>
  </si>
  <si>
    <t>公务用车运行维护费</t>
  </si>
  <si>
    <t>530400210000000630565</t>
  </si>
  <si>
    <t>工会经费</t>
  </si>
  <si>
    <t>30228</t>
  </si>
  <si>
    <t>530400210000000630567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</si>
  <si>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</si>
  <si>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</si>
  <si>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</si>
  <si>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</si>
  <si>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</si>
  <si>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</si>
  <si>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</si>
  <si>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</si>
  <si>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</si>
  <si>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</si>
  <si>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</si>
  <si>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</si>
  <si>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</si>
  <si>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</si>
  <si>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</si>
  <si>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</si>
  <si>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</si>
  <si>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31002</t>
  </si>
  <si>
    <t>办公设备购置</t>
  </si>
  <si>
    <t>530400221100000618548</t>
  </si>
  <si>
    <t>30217</t>
  </si>
  <si>
    <t>530400241100002180814</t>
  </si>
  <si>
    <t>职业年金经费</t>
  </si>
  <si>
    <t>机关事业单位职业年金缴费支出</t>
  </si>
  <si>
    <t>30109</t>
  </si>
  <si>
    <t>职业年金缴费</t>
  </si>
  <si>
    <t>530400241100002382642</t>
  </si>
  <si>
    <t>奖励性绩效工资经费</t>
  </si>
  <si>
    <t>530400261100005164171</t>
  </si>
  <si>
    <t>正高级退休人员医疗补助经费</t>
  </si>
  <si>
    <t>530400261100005164594</t>
  </si>
  <si>
    <t>奖励性绩效工资（高于部分）经费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</si>
  <si>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</si>
  <si>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</si>
  <si>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</si>
  <si>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</si>
  <si>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</si>
  <si>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</si>
  <si>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</si>
  <si>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遗属补助经费</t>
  </si>
  <si>
    <t>民生类</t>
  </si>
  <si>
    <t>530400231100001195257</t>
  </si>
  <si>
    <t>死亡抚恤</t>
  </si>
  <si>
    <t>云财农〔2024〕168号提前下达2025年中央农业防灾减灾和水利救灾（动物防疫补助）资金</t>
  </si>
  <si>
    <t>事业发展类</t>
  </si>
  <si>
    <t>530400251100003882757</t>
  </si>
  <si>
    <t>病虫害控制</t>
  </si>
  <si>
    <t>30218</t>
  </si>
  <si>
    <t>专用材料费</t>
  </si>
  <si>
    <t>39999</t>
  </si>
  <si>
    <t>云财农[2024]177号提前下达2025年重大动物疫病防控省配套资金</t>
  </si>
  <si>
    <t>530400251100003882973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</si>
  <si>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</si>
  <si>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</si>
  <si>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</si>
  <si>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</si>
  <si>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</si>
  <si>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</si>
  <si>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</si>
  <si>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</si>
  <si>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</si>
  <si>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</si>
  <si>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</si>
  <si>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</si>
  <si>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</si>
  <si>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按标准发放2026年度遗属人员生补生活补助，保障单位正常运转。</t>
  </si>
  <si>
    <t>产出指标</t>
  </si>
  <si>
    <t>数量指标</t>
  </si>
  <si>
    <t>发放人数</t>
  </si>
  <si>
    <t>=</t>
  </si>
  <si>
    <t>人</t>
  </si>
  <si>
    <t>定量指标</t>
  </si>
  <si>
    <t>发放标准</t>
  </si>
  <si>
    <t>10920</t>
  </si>
  <si>
    <t>元</t>
  </si>
  <si>
    <t>质量指标</t>
  </si>
  <si>
    <t>发放情况</t>
  </si>
  <si>
    <t>全额发放</t>
  </si>
  <si>
    <t>定性指标</t>
  </si>
  <si>
    <t>效益指标</t>
  </si>
  <si>
    <t>社会效益</t>
  </si>
  <si>
    <t>部门运转</t>
  </si>
  <si>
    <t>正常运转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</si>
  <si>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</si>
  <si>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</si>
  <si>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</si>
  <si>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</si>
  <si>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</si>
  <si>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</si>
  <si>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</si>
  <si>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反映部门（单位）人员对工资福利发放的满意程度。</t>
  </si>
  <si>
    <t>预算06表</t>
  </si>
  <si>
    <t>2026年部门政府性基金预算支出预算表</t>
  </si>
  <si>
    <t>单位:元</t>
  </si>
  <si>
    <t>政府性基金预算支出</t>
  </si>
  <si>
    <t>本单位不涉及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</si>
  <si>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</si>
  <si>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</si>
  <si>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</si>
  <si>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</si>
  <si>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</si>
  <si>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</si>
  <si>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</si>
  <si>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</si>
  <si>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</si>
  <si>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</si>
  <si>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</si>
  <si>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</si>
  <si>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文件柜采购经费</t>
  </si>
  <si>
    <t>台式电脑采购经费</t>
  </si>
  <si>
    <t>购汽油经费</t>
  </si>
  <si>
    <t>车辆保险经费</t>
  </si>
  <si>
    <t>汽车修理费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</si>
  <si>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</si>
  <si>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</si>
  <si>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</si>
  <si>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</si>
  <si>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</si>
  <si>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</si>
  <si>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</si>
  <si>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</si>
  <si>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</si>
  <si>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</si>
  <si>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</si>
  <si>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</si>
  <si>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</si>
  <si>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</si>
  <si>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</si>
  <si>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</si>
  <si>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</si>
  <si>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</si>
  <si>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</si>
  <si>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</si>
  <si>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</si>
  <si>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</si>
  <si>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</si>
  <si>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</si>
  <si>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</si>
  <si>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</si>
  <si>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</si>
  <si>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</si>
  <si>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</si>
  <si>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</si>
  <si>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</si>
  <si>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</si>
  <si>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台式电脑</t>
  </si>
  <si>
    <t>台</t>
  </si>
  <si>
    <t>家具和用品</t>
  </si>
  <si>
    <t>A05010502 文件柜</t>
  </si>
  <si>
    <t>文件柜</t>
  </si>
  <si>
    <t>组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</si>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</sst>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yyyy/mm/dd"/>
    <numFmt numFmtId="179" formatCode="#,##0;\-#,##0;;@"/>
    <numFmt numFmtId="180" formatCode="#,##0.00;\-#,##0.00;;@"/>
  </numFmts>
  <fonts count="42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6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1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19" fillId="7" borderId="15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18" applyNumberFormat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80" fontId="11" fillId="0" borderId="7">
      <alignment horizontal="right" vertical="center"/>
    </xf>
    <xf numFmtId="49" fontId="11" fillId="0" borderId="7">
      <alignment horizontal="left" vertical="center" wrapText="1"/>
    </xf>
    <xf numFmtId="180" fontId="11" fillId="0" borderId="7">
      <alignment horizontal="right" vertical="center"/>
    </xf>
    <xf numFmtId="177" fontId="11" fillId="0" borderId="7">
      <alignment horizontal="right" vertical="center"/>
    </xf>
    <xf numFmtId="179" fontId="11" fillId="0" borderId="7">
      <alignment horizontal="right" vertical="center"/>
    </xf>
  </cellStyleXfs>
  <cellXfs count="166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80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80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79" fontId="11" fillId="0" borderId="7" xfId="0" applyNumberFormat="1" applyFont="1" applyBorder="1" applyAlignment="1">
      <alignment horizontal="right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80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9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80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80" fontId="11" fillId="0" borderId="7" xfId="53" applyNumberFormat="1" applyFont="1" applyBorder="1" applyAlignment="1">
      <alignment horizontal="right" vertical="center" wrapText="1"/>
    </xf>
    <xf numFmtId="179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80" fontId="11" fillId="0" borderId="7" xfId="0" applyNumberFormat="1" applyFont="1" applyBorder="1" applyAlignment="1">
      <alignment horizontal="right" vertical="center"/>
    </xf>
    <xf numFmtId="180" fontId="21" fillId="0" borderId="7" xfId="0" applyNumberFormat="1" applyFont="1" applyBorder="1" applyAlignment="1">
      <alignment horizontal="left" vertical="center"/>
    </xf>
    <xf numFmtId="180" fontId="11" fillId="0" borderId="7" xfId="54" applyNumberFormat="1" applyFont="1" applyBorder="1">
      <alignment horizontal="right" vertical="center"/>
    </xf>
    <xf numFmtId="180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justify" vertical="top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18" sqref="B18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0</v>
      </c>
      <c r="B1" s="157"/>
      <c r="C1" s="157"/>
      <c r="D1" s="157"/>
    </row>
    <row r="2" ht="28.5" customHeight="1" spans="1:4">
      <c r="A2" s="158" t="s">
        <v>1</v>
      </c>
      <c r="B2" s="158"/>
      <c r="C2" s="158"/>
      <c r="D2" s="158"/>
    </row>
    <row r="3" ht="18.75" customHeight="1" spans="1:4">
      <c r="A3" s="148" t="str">
        <f>"单位名称："&amp;"玉溪市动物卫生监督与疫病预防控制中心"</f>
        <v>单位名称：玉溪市动物卫生监督与疫病预防控制中心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2">
        <v>4779470.87</v>
      </c>
      <c r="C6" s="163" t="str">
        <f>"一"&amp;"、"&amp;"社会保障和就业支出"</f>
        <v>一、社会保障和就业支出</v>
      </c>
      <c r="D6" s="162">
        <v>1004679.52</v>
      </c>
    </row>
    <row r="7" ht="18.75" customHeight="1" spans="1:4">
      <c r="A7" s="148" t="s">
        <v>9</v>
      </c>
      <c r="B7" s="162"/>
      <c r="C7" s="163" t="str">
        <f>"二"&amp;"、"&amp;"卫生健康支出"</f>
        <v>二、卫生健康支出</v>
      </c>
      <c r="D7" s="162">
        <v>404315.97</v>
      </c>
    </row>
    <row r="8" ht="18.75" customHeight="1" spans="1:4">
      <c r="A8" s="148" t="s">
        <v>10</v>
      </c>
      <c r="B8" s="162"/>
      <c r="C8" s="163" t="str">
        <f>"三"&amp;"、"&amp;"农林水支出"</f>
        <v>三、农林水支出</v>
      </c>
      <c r="D8" s="162">
        <v>3629509.38</v>
      </c>
    </row>
    <row r="9" ht="18.75" customHeight="1" spans="1:4">
      <c r="A9" s="148" t="s">
        <v>11</v>
      </c>
      <c r="B9" s="162"/>
      <c r="C9" s="163" t="str">
        <f>"四"&amp;"、"&amp;"住房保障支出"</f>
        <v>四、住房保障支出</v>
      </c>
      <c r="D9" s="162">
        <v>329280</v>
      </c>
    </row>
    <row r="10" ht="18.75" customHeight="1" spans="1:4">
      <c r="A10" s="148" t="s">
        <v>12</v>
      </c>
      <c r="B10" s="162"/>
      <c r="C10" s="148"/>
      <c r="D10" s="148"/>
    </row>
    <row r="11" ht="18.75" customHeight="1" spans="1:4">
      <c r="A11" s="148" t="s">
        <v>13</v>
      </c>
      <c r="B11" s="162"/>
      <c r="C11" s="148"/>
      <c r="D11" s="148"/>
    </row>
    <row r="12" ht="18.75" customHeight="1" spans="1:4">
      <c r="A12" s="148" t="s">
        <v>14</v>
      </c>
      <c r="B12" s="162"/>
      <c r="C12" s="148"/>
      <c r="D12" s="148"/>
    </row>
    <row r="13" ht="18.75" customHeight="1" spans="1:4">
      <c r="A13" s="148" t="s">
        <v>15</v>
      </c>
      <c r="B13" s="162"/>
      <c r="C13" s="148"/>
      <c r="D13" s="148"/>
    </row>
    <row r="14" ht="18.75" customHeight="1" spans="1:4">
      <c r="A14" s="148" t="s">
        <v>16</v>
      </c>
      <c r="B14" s="162"/>
      <c r="C14" s="148"/>
      <c r="D14" s="148"/>
    </row>
    <row r="15" ht="18.75" customHeight="1" spans="1:4">
      <c r="A15" s="148" t="s">
        <v>17</v>
      </c>
      <c r="B15" s="162"/>
      <c r="C15" s="148"/>
      <c r="D15" s="148"/>
    </row>
    <row r="16" ht="18.75" customHeight="1" spans="1:4">
      <c r="A16" s="164" t="s">
        <v>18</v>
      </c>
      <c r="B16" s="162">
        <v>4779470.87</v>
      </c>
      <c r="C16" s="164" t="s">
        <v>19</v>
      </c>
      <c r="D16" s="162">
        <v>5367784.87</v>
      </c>
    </row>
    <row r="17" ht="18.75" customHeight="1" spans="1:4">
      <c r="A17" s="159" t="s">
        <v>20</v>
      </c>
      <c r="B17" s="148"/>
      <c r="C17" s="159" t="s">
        <v>21</v>
      </c>
      <c r="D17" s="148"/>
    </row>
    <row r="18" ht="18.75" customHeight="1" spans="1:4">
      <c r="A18" s="59" t="s">
        <v>22</v>
      </c>
      <c r="B18" s="162">
        <v>588314</v>
      </c>
      <c r="C18" s="59" t="s">
        <v>22</v>
      </c>
      <c r="D18" s="162"/>
    </row>
    <row r="19" ht="18.75" customHeight="1" spans="1:4">
      <c r="A19" s="59" t="s">
        <v>23</v>
      </c>
      <c r="B19" s="162"/>
      <c r="C19" s="59" t="s">
        <v>23</v>
      </c>
      <c r="D19" s="162"/>
    </row>
    <row r="20" ht="18.75" customHeight="1" spans="1:4">
      <c r="A20" s="164" t="s">
        <v>24</v>
      </c>
      <c r="B20" s="162">
        <v>5367784.87</v>
      </c>
      <c r="C20" s="164" t="s">
        <v>25</v>
      </c>
      <c r="D20" s="162">
        <v>5367784.87</v>
      </c>
    </row>
    <row r="22" customHeight="1" spans="2:2">
      <c r="B22" s="165"/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1" t="s">
        <v>276</v>
      </c>
    </row>
    <row r="2" ht="28.5" customHeight="1" spans="1:6">
      <c r="A2" s="31" t="s">
        <v>277</v>
      </c>
      <c r="B2" s="31"/>
      <c r="C2" s="31"/>
      <c r="D2" s="31"/>
      <c r="E2" s="31"/>
      <c r="F2" s="31"/>
    </row>
    <row r="3" ht="15" customHeight="1" spans="1:6">
      <c r="A3" s="132" t="str">
        <f>"单位名称："&amp;"玉溪市动物卫生监督与疫病预防控制中心"</f>
        <v>单位名称：玉溪市动物卫生监督与疫病预防控制中心</v>
      </c>
      <c r="B3" s="133"/>
      <c r="C3" s="133"/>
      <c r="D3" s="73"/>
      <c r="E3" s="73"/>
      <c r="F3" s="134" t="s">
        <v>278</v>
      </c>
    </row>
    <row r="4" ht="18.75" customHeight="1" spans="1:6">
      <c r="A4" s="33" t="s">
        <v>126</v>
      </c>
      <c r="B4" s="33" t="s">
        <v>67</v>
      </c>
      <c r="C4" s="33" t="s">
        <v>68</v>
      </c>
      <c r="D4" s="34" t="s">
        <v>279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5"/>
      <c r="F7" s="135"/>
    </row>
    <row r="8" ht="17.25" customHeight="1" spans="1:6">
      <c r="A8" s="136" t="s">
        <v>237</v>
      </c>
      <c r="B8" s="137"/>
      <c r="C8" s="137" t="s">
        <v>237</v>
      </c>
      <c r="D8" s="135"/>
      <c r="E8" s="135"/>
      <c r="F8" s="135"/>
    </row>
    <row r="9" customHeight="1" spans="1:1">
      <c r="A9" t="s">
        <v>280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G11" sqref="G11:G13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281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282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09" t="str">
        <f>"单位名称："&amp;"玉溪市动物卫生监督与疫病预防控制中心"</f>
        <v>单位名称：玉溪市动物卫生监督与疫病预防控制中心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2</v>
      </c>
    </row>
    <row r="4" ht="15.75" customHeight="1" spans="1:17">
      <c r="A4" s="33" t="s">
        <v>283</v>
      </c>
      <c r="B4" s="110" t="s">
        <v>284</v>
      </c>
      <c r="C4" s="110" t="s">
        <v>285</v>
      </c>
      <c r="D4" s="110" t="s">
        <v>286</v>
      </c>
      <c r="E4" s="110" t="s">
        <v>287</v>
      </c>
      <c r="F4" s="110" t="s">
        <v>288</v>
      </c>
      <c r="G4" s="111" t="s">
        <v>133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6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289</v>
      </c>
      <c r="J5" s="112" t="s">
        <v>290</v>
      </c>
      <c r="K5" s="122" t="s">
        <v>291</v>
      </c>
      <c r="L5" s="123" t="s">
        <v>292</v>
      </c>
      <c r="M5" s="123"/>
      <c r="N5" s="123"/>
      <c r="O5" s="124"/>
      <c r="P5" s="125"/>
      <c r="Q5" s="113"/>
    </row>
    <row r="6" ht="54" customHeight="1" spans="1:17">
      <c r="A6" s="39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6"/>
      <c r="L6" s="113" t="s">
        <v>32</v>
      </c>
      <c r="M6" s="113" t="s">
        <v>39</v>
      </c>
      <c r="N6" s="113" t="s">
        <v>140</v>
      </c>
      <c r="O6" s="127" t="s">
        <v>41</v>
      </c>
      <c r="P6" s="126" t="s">
        <v>42</v>
      </c>
      <c r="Q6" s="113" t="s">
        <v>43</v>
      </c>
    </row>
    <row r="7" ht="15" customHeight="1" spans="1:17">
      <c r="A7" s="4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 t="s">
        <v>64</v>
      </c>
      <c r="B8" s="94"/>
      <c r="C8" s="94"/>
      <c r="D8" s="94"/>
      <c r="E8" s="116"/>
      <c r="F8" s="117">
        <v>8800</v>
      </c>
      <c r="G8" s="44">
        <v>16300</v>
      </c>
      <c r="H8" s="44">
        <v>16300</v>
      </c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3" t="str">
        <f>"      "&amp;"一般公用经费"</f>
        <v>      一般公用经费</v>
      </c>
      <c r="B9" s="94" t="s">
        <v>293</v>
      </c>
      <c r="C9" s="94" t="str">
        <f>"A05010502"&amp;"  "&amp;"文件柜"</f>
        <v>A05010502  文件柜</v>
      </c>
      <c r="D9" s="118" t="s">
        <v>259</v>
      </c>
      <c r="E9" s="119">
        <v>1</v>
      </c>
      <c r="F9" s="24">
        <v>800</v>
      </c>
      <c r="G9" s="44">
        <v>800</v>
      </c>
      <c r="H9" s="44">
        <v>800</v>
      </c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3" t="str">
        <f>"      "&amp;"一般公用经费"</f>
        <v>      一般公用经费</v>
      </c>
      <c r="B10" s="94" t="s">
        <v>294</v>
      </c>
      <c r="C10" s="94" t="str">
        <f>"A02010105"&amp;"  "&amp;"台式计算机"</f>
        <v>A02010105  台式计算机</v>
      </c>
      <c r="D10" s="118" t="s">
        <v>259</v>
      </c>
      <c r="E10" s="119">
        <v>1</v>
      </c>
      <c r="F10" s="24">
        <v>6000</v>
      </c>
      <c r="G10" s="44">
        <v>6000</v>
      </c>
      <c r="H10" s="44">
        <v>6000</v>
      </c>
      <c r="I10" s="44"/>
      <c r="J10" s="44"/>
      <c r="K10" s="44"/>
      <c r="L10" s="44"/>
      <c r="M10" s="44"/>
      <c r="N10" s="44"/>
      <c r="O10" s="44"/>
      <c r="P10" s="44"/>
      <c r="Q10" s="44"/>
    </row>
    <row r="11" ht="21" customHeight="1" spans="1:17">
      <c r="A11" s="93" t="str">
        <f>"      "&amp;"公车购置及运维费"</f>
        <v>      公车购置及运维费</v>
      </c>
      <c r="B11" s="94" t="s">
        <v>295</v>
      </c>
      <c r="C11" s="94" t="str">
        <f>"C23120302"&amp;"  "&amp;"车辆加油、添加燃料服务"</f>
        <v>C23120302  车辆加油、添加燃料服务</v>
      </c>
      <c r="D11" s="118" t="s">
        <v>259</v>
      </c>
      <c r="E11" s="119">
        <v>1</v>
      </c>
      <c r="F11" s="24"/>
      <c r="G11" s="44">
        <v>3000</v>
      </c>
      <c r="H11" s="44">
        <v>3000</v>
      </c>
      <c r="I11" s="44"/>
      <c r="J11" s="44"/>
      <c r="K11" s="44"/>
      <c r="L11" s="44"/>
      <c r="M11" s="44"/>
      <c r="N11" s="44"/>
      <c r="O11" s="44"/>
      <c r="P11" s="44"/>
      <c r="Q11" s="44"/>
    </row>
    <row r="12" ht="21" customHeight="1" spans="1:17">
      <c r="A12" s="93" t="str">
        <f>"      "&amp;"公车购置及运维费"</f>
        <v>      公车购置及运维费</v>
      </c>
      <c r="B12" s="94" t="s">
        <v>296</v>
      </c>
      <c r="C12" s="94" t="str">
        <f>"C1804010201"&amp;"  "&amp;"机动车保险服务"</f>
        <v>C1804010201  机动车保险服务</v>
      </c>
      <c r="D12" s="118" t="s">
        <v>259</v>
      </c>
      <c r="E12" s="119">
        <v>1</v>
      </c>
      <c r="F12" s="24"/>
      <c r="G12" s="44">
        <v>4500</v>
      </c>
      <c r="H12" s="44">
        <v>4500</v>
      </c>
      <c r="I12" s="44"/>
      <c r="J12" s="44"/>
      <c r="K12" s="44"/>
      <c r="L12" s="44"/>
      <c r="M12" s="44"/>
      <c r="N12" s="44"/>
      <c r="O12" s="44"/>
      <c r="P12" s="44"/>
      <c r="Q12" s="44"/>
    </row>
    <row r="13" ht="21" customHeight="1" spans="1:17">
      <c r="A13" s="93" t="str">
        <f>"      "&amp;"公车购置及运维费"</f>
        <v>      公车购置及运维费</v>
      </c>
      <c r="B13" s="94" t="s">
        <v>297</v>
      </c>
      <c r="C13" s="94" t="str">
        <f>"C23120301"&amp;"  "&amp;"车辆维修和保养服务"</f>
        <v>C23120301  车辆维修和保养服务</v>
      </c>
      <c r="D13" s="118" t="s">
        <v>259</v>
      </c>
      <c r="E13" s="119">
        <v>1</v>
      </c>
      <c r="F13" s="24">
        <v>2000</v>
      </c>
      <c r="G13" s="44">
        <v>2000</v>
      </c>
      <c r="H13" s="44">
        <v>2000</v>
      </c>
      <c r="I13" s="44"/>
      <c r="J13" s="44"/>
      <c r="K13" s="44"/>
      <c r="L13" s="44"/>
      <c r="M13" s="44"/>
      <c r="N13" s="44"/>
      <c r="O13" s="44"/>
      <c r="P13" s="44"/>
      <c r="Q13" s="44"/>
    </row>
    <row r="14" ht="21" customHeight="1" spans="1:17">
      <c r="A14" s="95" t="s">
        <v>237</v>
      </c>
      <c r="B14" s="96"/>
      <c r="C14" s="96"/>
      <c r="D14" s="96"/>
      <c r="E14" s="116"/>
      <c r="F14" s="117">
        <v>8800</v>
      </c>
      <c r="G14" s="44">
        <v>16300</v>
      </c>
      <c r="H14" s="44">
        <v>16300</v>
      </c>
      <c r="I14" s="44"/>
      <c r="J14" s="44"/>
      <c r="K14" s="44"/>
      <c r="L14" s="44"/>
      <c r="M14" s="44"/>
      <c r="N14" s="44"/>
      <c r="O14" s="44"/>
      <c r="P14" s="44"/>
      <c r="Q14" s="44"/>
    </row>
  </sheetData>
  <mergeCells count="17">
    <mergeCell ref="A1:Q1"/>
    <mergeCell ref="A2:Q2"/>
    <mergeCell ref="A3:E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298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299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tr">
        <f>"单位名称："&amp;"玉溪市动物卫生监督与疫病预防控制中心"</f>
        <v>单位名称：玉溪市动物卫生监督与疫病预防控制中心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2</v>
      </c>
    </row>
    <row r="4" ht="15.75" customHeight="1" spans="1:14">
      <c r="A4" s="83" t="s">
        <v>283</v>
      </c>
      <c r="B4" s="84" t="s">
        <v>300</v>
      </c>
      <c r="C4" s="84" t="s">
        <v>301</v>
      </c>
      <c r="D4" s="85" t="s">
        <v>133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30</v>
      </c>
      <c r="E5" s="88" t="s">
        <v>33</v>
      </c>
      <c r="F5" s="88" t="s">
        <v>289</v>
      </c>
      <c r="G5" s="88" t="s">
        <v>290</v>
      </c>
      <c r="H5" s="89" t="s">
        <v>291</v>
      </c>
      <c r="I5" s="105" t="s">
        <v>292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32</v>
      </c>
      <c r="J6" s="91" t="s">
        <v>39</v>
      </c>
      <c r="K6" s="91" t="s">
        <v>140</v>
      </c>
      <c r="L6" s="108" t="s">
        <v>41</v>
      </c>
      <c r="M6" s="92" t="s">
        <v>42</v>
      </c>
      <c r="N6" s="91" t="s">
        <v>43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3"/>
      <c r="B9" s="94"/>
      <c r="C9" s="9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5" t="s">
        <v>237</v>
      </c>
      <c r="B10" s="96"/>
      <c r="C10" s="9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customHeight="1" spans="1:1">
      <c r="A11" t="s">
        <v>280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7" sqref="A17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302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303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"单位名称："&amp;"玉溪市动物卫生监督与疫病预防控制中心"</f>
        <v>单位名称：玉溪市动物卫生监督与疫病预防控制中心</v>
      </c>
      <c r="B3" s="73"/>
      <c r="C3" s="73"/>
      <c r="D3" s="74"/>
      <c r="E3" s="75"/>
      <c r="F3" s="75"/>
      <c r="G3" s="75"/>
      <c r="H3" s="75"/>
      <c r="I3" s="75"/>
      <c r="N3" s="77" t="s">
        <v>2</v>
      </c>
    </row>
    <row r="4" ht="19.5" customHeight="1" spans="1:14">
      <c r="A4" s="34" t="s">
        <v>304</v>
      </c>
      <c r="B4" s="50" t="s">
        <v>133</v>
      </c>
      <c r="C4" s="51"/>
      <c r="D4" s="51"/>
      <c r="E4" s="50" t="s">
        <v>305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306</v>
      </c>
      <c r="E5" s="41" t="s">
        <v>307</v>
      </c>
      <c r="F5" s="41" t="s">
        <v>308</v>
      </c>
      <c r="G5" s="41" t="s">
        <v>309</v>
      </c>
      <c r="H5" s="41" t="s">
        <v>310</v>
      </c>
      <c r="I5" s="41" t="s">
        <v>311</v>
      </c>
      <c r="J5" s="41" t="s">
        <v>312</v>
      </c>
      <c r="K5" s="41" t="s">
        <v>313</v>
      </c>
      <c r="L5" s="41" t="s">
        <v>314</v>
      </c>
      <c r="M5" s="41" t="s">
        <v>315</v>
      </c>
      <c r="N5" s="41" t="s">
        <v>316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customHeight="1" spans="1:1">
      <c r="A10" t="s">
        <v>280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23" sqref="B2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317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318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"单位名称："&amp;"玉溪市动物卫生监督与疫病预防控制中心"</f>
        <v>单位名称：玉溪市动物卫生监督与疫病预防控制中心</v>
      </c>
    </row>
    <row r="4" ht="14.25" customHeight="1" spans="1:10">
      <c r="A4" s="66" t="s">
        <v>240</v>
      </c>
      <c r="B4" s="66" t="s">
        <v>241</v>
      </c>
      <c r="C4" s="66" t="s">
        <v>242</v>
      </c>
      <c r="D4" s="66" t="s">
        <v>243</v>
      </c>
      <c r="E4" s="66" t="s">
        <v>244</v>
      </c>
      <c r="F4" s="53" t="s">
        <v>245</v>
      </c>
      <c r="G4" s="66" t="s">
        <v>246</v>
      </c>
      <c r="H4" s="53" t="s">
        <v>247</v>
      </c>
      <c r="I4" s="53" t="s">
        <v>248</v>
      </c>
      <c r="J4" s="66" t="s">
        <v>249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  <row r="8" customHeight="1" spans="1:1">
      <c r="A8" t="s">
        <v>280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" sqref="A1:H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319</v>
      </c>
      <c r="B1" s="54"/>
      <c r="C1" s="54"/>
      <c r="D1" s="54"/>
      <c r="E1" s="54"/>
      <c r="F1" s="54"/>
      <c r="G1" s="54"/>
      <c r="H1" s="54" t="s">
        <v>319</v>
      </c>
    </row>
    <row r="2" ht="28.5" customHeight="1" spans="1:8">
      <c r="A2" s="55" t="s">
        <v>320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"单位名称："&amp;"玉溪市动物卫生监督与疫病预防控制中心"</f>
        <v>单位名称：玉溪市动物卫生监督与疫病预防控制中心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126</v>
      </c>
      <c r="B4" s="57" t="s">
        <v>321</v>
      </c>
      <c r="C4" s="57" t="s">
        <v>322</v>
      </c>
      <c r="D4" s="57" t="s">
        <v>323</v>
      </c>
      <c r="E4" s="57" t="s">
        <v>324</v>
      </c>
      <c r="F4" s="57" t="s">
        <v>325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287</v>
      </c>
      <c r="G5" s="57" t="s">
        <v>326</v>
      </c>
      <c r="H5" s="57" t="s">
        <v>327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 t="s">
        <v>64</v>
      </c>
      <c r="B7" s="59" t="s">
        <v>328</v>
      </c>
      <c r="C7" s="59" t="s">
        <v>329</v>
      </c>
      <c r="D7" s="59" t="s">
        <v>330</v>
      </c>
      <c r="E7" s="60" t="s">
        <v>331</v>
      </c>
      <c r="F7" s="61">
        <v>1</v>
      </c>
      <c r="G7" s="62">
        <v>6000</v>
      </c>
      <c r="H7" s="62">
        <v>6000</v>
      </c>
    </row>
    <row r="8" ht="18" customHeight="1" spans="1:8">
      <c r="A8" s="59" t="s">
        <v>64</v>
      </c>
      <c r="B8" s="59" t="s">
        <v>332</v>
      </c>
      <c r="C8" s="59" t="s">
        <v>333</v>
      </c>
      <c r="D8" s="59" t="s">
        <v>334</v>
      </c>
      <c r="E8" s="60" t="s">
        <v>335</v>
      </c>
      <c r="F8" s="61">
        <v>3</v>
      </c>
      <c r="G8" s="62">
        <v>800</v>
      </c>
      <c r="H8" s="62">
        <v>2400</v>
      </c>
    </row>
    <row r="9" ht="18" customHeight="1" spans="1:8">
      <c r="A9" s="60" t="s">
        <v>30</v>
      </c>
      <c r="B9" s="60"/>
      <c r="C9" s="60"/>
      <c r="D9" s="60"/>
      <c r="E9" s="60"/>
      <c r="F9" s="61">
        <v>4</v>
      </c>
      <c r="G9" s="62"/>
      <c r="H9" s="62">
        <v>8400</v>
      </c>
    </row>
  </sheetData>
  <mergeCells count="10">
    <mergeCell ref="A1:H1"/>
    <mergeCell ref="A2:H2"/>
    <mergeCell ref="A3:H3"/>
    <mergeCell ref="F4:H4"/>
    <mergeCell ref="A9:E9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336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337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"单位名称："&amp;"玉溪市动物卫生监督与疫病预防控制中心"</f>
        <v>单位名称：玉溪市动物卫生监督与疫病预防控制中心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219</v>
      </c>
      <c r="B4" s="32" t="s">
        <v>128</v>
      </c>
      <c r="C4" s="32" t="s">
        <v>220</v>
      </c>
      <c r="D4" s="33" t="s">
        <v>129</v>
      </c>
      <c r="E4" s="33" t="s">
        <v>130</v>
      </c>
      <c r="F4" s="33" t="s">
        <v>131</v>
      </c>
      <c r="G4" s="33" t="s">
        <v>132</v>
      </c>
      <c r="H4" s="34" t="s">
        <v>30</v>
      </c>
      <c r="I4" s="50" t="s">
        <v>338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237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  <row r="11" customHeight="1" spans="1:1">
      <c r="A11" t="s">
        <v>280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E27" sqref="E27:E28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339</v>
      </c>
      <c r="B1" s="1"/>
      <c r="C1" s="1"/>
      <c r="D1" s="2"/>
      <c r="E1" s="1"/>
      <c r="F1" s="1"/>
      <c r="G1" s="3"/>
    </row>
    <row r="2" ht="27.75" customHeight="1" spans="1:7">
      <c r="A2" s="4" t="s">
        <v>340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"单位名称："&amp;"玉溪市动物卫生监督与疫病预防控制中心"</f>
        <v>单位名称：玉溪市动物卫生监督与疫病预防控制中心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220</v>
      </c>
      <c r="B4" s="9" t="s">
        <v>219</v>
      </c>
      <c r="C4" s="9" t="s">
        <v>128</v>
      </c>
      <c r="D4" s="10" t="s">
        <v>341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342</v>
      </c>
      <c r="F5" s="10" t="s">
        <v>343</v>
      </c>
      <c r="G5" s="10" t="s">
        <v>344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11604</v>
      </c>
      <c r="F8" s="24"/>
      <c r="G8" s="24"/>
    </row>
    <row r="9" ht="21" customHeight="1" spans="1:7">
      <c r="A9" s="21"/>
      <c r="B9" s="21" t="s">
        <v>345</v>
      </c>
      <c r="C9" s="21" t="s">
        <v>224</v>
      </c>
      <c r="D9" s="25" t="s">
        <v>346</v>
      </c>
      <c r="E9" s="24">
        <v>11604</v>
      </c>
      <c r="F9" s="24"/>
      <c r="G9" s="24"/>
    </row>
    <row r="10" ht="21" customHeight="1" spans="1:7">
      <c r="A10" s="26" t="s">
        <v>30</v>
      </c>
      <c r="B10" s="27" t="s">
        <v>347</v>
      </c>
      <c r="C10" s="27"/>
      <c r="D10" s="28"/>
      <c r="E10" s="24">
        <v>11604</v>
      </c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3" t="s">
        <v>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"单位名称："&amp;"玉溪市动物卫生监督与疫病预防控制中心"</f>
        <v>单位名称：玉溪市动物卫生监督与疫病预防控制中心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4"/>
      <c r="M3" s="154"/>
      <c r="N3" s="154"/>
      <c r="O3" s="154"/>
      <c r="P3" s="154"/>
      <c r="Q3" s="154"/>
      <c r="R3" s="154"/>
      <c r="S3" s="154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</row>
    <row r="8" ht="20.25" customHeight="1" spans="1:19">
      <c r="A8" s="148" t="s">
        <v>63</v>
      </c>
      <c r="B8" s="148" t="s">
        <v>64</v>
      </c>
      <c r="C8" s="151">
        <v>5367784.87</v>
      </c>
      <c r="D8" s="151">
        <v>4779470.87</v>
      </c>
      <c r="E8" s="62">
        <v>4779470.87</v>
      </c>
      <c r="F8" s="62"/>
      <c r="G8" s="62"/>
      <c r="H8" s="62"/>
      <c r="I8" s="62"/>
      <c r="J8" s="62"/>
      <c r="K8" s="62"/>
      <c r="L8" s="62"/>
      <c r="M8" s="62"/>
      <c r="N8" s="62"/>
      <c r="O8" s="151">
        <v>588314</v>
      </c>
      <c r="P8" s="151">
        <v>588314</v>
      </c>
      <c r="Q8" s="151"/>
      <c r="R8" s="151"/>
      <c r="S8" s="151"/>
    </row>
    <row r="9" ht="20.25" customHeight="1" spans="1:19">
      <c r="A9" s="150" t="s">
        <v>30</v>
      </c>
      <c r="B9" s="148"/>
      <c r="C9" s="151">
        <v>5367784.87</v>
      </c>
      <c r="D9" s="151">
        <v>4779470.87</v>
      </c>
      <c r="E9" s="151">
        <v>4779470.87</v>
      </c>
      <c r="F9" s="151"/>
      <c r="G9" s="151"/>
      <c r="H9" s="151"/>
      <c r="I9" s="151"/>
      <c r="J9" s="151"/>
      <c r="K9" s="151"/>
      <c r="L9" s="151"/>
      <c r="M9" s="151"/>
      <c r="N9" s="151"/>
      <c r="O9" s="151">
        <v>588314</v>
      </c>
      <c r="P9" s="151">
        <v>588314</v>
      </c>
      <c r="Q9" s="151"/>
      <c r="R9" s="151"/>
      <c r="S9" s="151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5" workbookViewId="0">
      <selection activeCell="C27" sqref="C27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3" t="s">
        <v>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"单位名称："&amp;"玉溪市动物卫生监督与疫病预防控制中心"</f>
        <v>单位名称：玉溪市动物卫生监督与疫病预防控制中心</v>
      </c>
      <c r="B3" s="148"/>
      <c r="C3" s="148"/>
      <c r="D3" s="148"/>
      <c r="E3" s="148"/>
      <c r="F3" s="148"/>
      <c r="G3" s="148"/>
      <c r="H3" s="148"/>
      <c r="I3" s="148"/>
      <c r="J3" s="154"/>
      <c r="K3" s="154"/>
      <c r="L3" s="154"/>
      <c r="M3" s="154"/>
      <c r="N3" s="154"/>
      <c r="O3" s="154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 t="s">
        <v>50</v>
      </c>
      <c r="H6" s="152" t="s">
        <v>51</v>
      </c>
      <c r="I6" s="152" t="s">
        <v>52</v>
      </c>
      <c r="J6" s="152" t="s">
        <v>53</v>
      </c>
      <c r="K6" s="152" t="s">
        <v>54</v>
      </c>
      <c r="L6" s="152" t="s">
        <v>55</v>
      </c>
      <c r="M6" s="152" t="s">
        <v>56</v>
      </c>
      <c r="N6" s="152" t="s">
        <v>57</v>
      </c>
      <c r="O6" s="152" t="s">
        <v>58</v>
      </c>
    </row>
    <row r="7" ht="20.25" customHeight="1" spans="1:15">
      <c r="A7" s="148" t="s">
        <v>78</v>
      </c>
      <c r="B7" s="148" t="str">
        <f>"        "&amp;"社会保障和就业支出"</f>
        <v>        社会保障和就业支出</v>
      </c>
      <c r="C7" s="62">
        <v>1004679.52</v>
      </c>
      <c r="D7" s="62">
        <v>1004679.52</v>
      </c>
      <c r="E7" s="62">
        <v>993075.52</v>
      </c>
      <c r="F7" s="62">
        <v>11604</v>
      </c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55" t="s">
        <v>79</v>
      </c>
      <c r="B8" s="155" t="str">
        <f>"        "&amp;"行政事业单位养老支出"</f>
        <v>        行政事业单位养老支出</v>
      </c>
      <c r="C8" s="62">
        <v>993075.52</v>
      </c>
      <c r="D8" s="62">
        <v>993075.52</v>
      </c>
      <c r="E8" s="62">
        <v>993075.52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56" t="s">
        <v>80</v>
      </c>
      <c r="B9" s="156" t="str">
        <f>"        "&amp;"事业单位离退休"</f>
        <v>        事业单位离退休</v>
      </c>
      <c r="C9" s="62">
        <v>459000</v>
      </c>
      <c r="D9" s="62">
        <v>459000</v>
      </c>
      <c r="E9" s="62">
        <v>459000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56" t="s">
        <v>81</v>
      </c>
      <c r="B10" s="156" t="str">
        <f>"        "&amp;"机关事业单位基本养老保险缴费支出"</f>
        <v>        机关事业单位基本养老保险缴费支出</v>
      </c>
      <c r="C10" s="62">
        <v>374075.52</v>
      </c>
      <c r="D10" s="62">
        <v>374075.52</v>
      </c>
      <c r="E10" s="62">
        <v>374075.52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6" t="s">
        <v>82</v>
      </c>
      <c r="B11" s="156" t="str">
        <f>"        "&amp;"机关事业单位职业年金缴费支出"</f>
        <v>        机关事业单位职业年金缴费支出</v>
      </c>
      <c r="C11" s="62">
        <v>160000</v>
      </c>
      <c r="D11" s="62">
        <v>160000</v>
      </c>
      <c r="E11" s="62">
        <v>160000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5" t="s">
        <v>83</v>
      </c>
      <c r="B12" s="155" t="str">
        <f>"        "&amp;"抚恤"</f>
        <v>        抚恤</v>
      </c>
      <c r="C12" s="62">
        <v>11604</v>
      </c>
      <c r="D12" s="62">
        <v>11604</v>
      </c>
      <c r="E12" s="62"/>
      <c r="F12" s="62">
        <v>11604</v>
      </c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56" t="s">
        <v>84</v>
      </c>
      <c r="B13" s="156" t="s">
        <v>85</v>
      </c>
      <c r="C13" s="62">
        <v>11604</v>
      </c>
      <c r="D13" s="62">
        <v>11604</v>
      </c>
      <c r="E13" s="62"/>
      <c r="F13" s="62">
        <v>11604</v>
      </c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48" t="s">
        <v>86</v>
      </c>
      <c r="B14" s="148" t="str">
        <f>"        "&amp;"卫生健康支出"</f>
        <v>        卫生健康支出</v>
      </c>
      <c r="C14" s="62">
        <v>404315.97</v>
      </c>
      <c r="D14" s="62">
        <v>404315.97</v>
      </c>
      <c r="E14" s="62">
        <v>404315.97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55" t="s">
        <v>87</v>
      </c>
      <c r="B15" s="155" t="str">
        <f>"        "&amp;"行政事业单位医疗"</f>
        <v>        行政事业单位医疗</v>
      </c>
      <c r="C15" s="62">
        <v>404315.97</v>
      </c>
      <c r="D15" s="62">
        <v>404315.97</v>
      </c>
      <c r="E15" s="62">
        <v>404315.97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6" t="s">
        <v>88</v>
      </c>
      <c r="B16" s="156" t="str">
        <f>"        "&amp;"行政单位医疗"</f>
        <v>        行政单位医疗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56" t="s">
        <v>89</v>
      </c>
      <c r="B17" s="156" t="str">
        <f>"        "&amp;"事业单位医疗"</f>
        <v>        事业单位医疗</v>
      </c>
      <c r="C17" s="62">
        <v>194051.68</v>
      </c>
      <c r="D17" s="62">
        <v>194051.68</v>
      </c>
      <c r="E17" s="62">
        <v>194051.68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6" t="s">
        <v>90</v>
      </c>
      <c r="B18" s="156" t="str">
        <f>"        "&amp;"公务员医疗补助"</f>
        <v>        公务员医疗补助</v>
      </c>
      <c r="C18" s="62">
        <v>178098.6</v>
      </c>
      <c r="D18" s="62">
        <v>178098.6</v>
      </c>
      <c r="E18" s="62">
        <v>178098.6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6" t="s">
        <v>91</v>
      </c>
      <c r="B19" s="156" t="str">
        <f>"        "&amp;"其他行政事业单位医疗支出"</f>
        <v>        其他行政事业单位医疗支出</v>
      </c>
      <c r="C19" s="62">
        <v>32165.69</v>
      </c>
      <c r="D19" s="62">
        <v>32165.69</v>
      </c>
      <c r="E19" s="62">
        <v>32165.69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48" t="s">
        <v>92</v>
      </c>
      <c r="B20" s="148" t="str">
        <f>"        "&amp;"农林水支出"</f>
        <v>        农林水支出</v>
      </c>
      <c r="C20" s="62">
        <v>3629509.38</v>
      </c>
      <c r="D20" s="62">
        <v>3629509.38</v>
      </c>
      <c r="E20" s="62">
        <v>3041195.38</v>
      </c>
      <c r="F20" s="62">
        <v>588314</v>
      </c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55" t="s">
        <v>93</v>
      </c>
      <c r="B21" s="155" t="str">
        <f>"        "&amp;"农业农村"</f>
        <v>        农业农村</v>
      </c>
      <c r="C21" s="62">
        <v>3629509.38</v>
      </c>
      <c r="D21" s="62">
        <v>3629509.38</v>
      </c>
      <c r="E21" s="62">
        <v>3041195.38</v>
      </c>
      <c r="F21" s="62">
        <v>588314</v>
      </c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6" t="s">
        <v>94</v>
      </c>
      <c r="B22" s="156" t="str">
        <f>"        "&amp;"事业运行"</f>
        <v>        事业运行</v>
      </c>
      <c r="C22" s="62">
        <v>3041195.38</v>
      </c>
      <c r="D22" s="62">
        <v>3041195.38</v>
      </c>
      <c r="E22" s="62">
        <v>3041195.38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56" t="s">
        <v>95</v>
      </c>
      <c r="B23" s="156" t="str">
        <f>"        "&amp;"病虫害控制"</f>
        <v>        病虫害控制</v>
      </c>
      <c r="C23" s="62">
        <v>588314</v>
      </c>
      <c r="D23" s="62">
        <v>588314</v>
      </c>
      <c r="E23" s="62"/>
      <c r="F23" s="62">
        <v>588314</v>
      </c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48" t="s">
        <v>96</v>
      </c>
      <c r="B24" s="148" t="str">
        <f>"        "&amp;"住房保障支出"</f>
        <v>        住房保障支出</v>
      </c>
      <c r="C24" s="62">
        <v>329280</v>
      </c>
      <c r="D24" s="62">
        <v>329280</v>
      </c>
      <c r="E24" s="62">
        <v>329280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55" t="s">
        <v>97</v>
      </c>
      <c r="B25" s="155" t="str">
        <f>"        "&amp;"住房改革支出"</f>
        <v>        住房改革支出</v>
      </c>
      <c r="C25" s="62">
        <v>329280</v>
      </c>
      <c r="D25" s="62">
        <v>329280</v>
      </c>
      <c r="E25" s="62">
        <v>329280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1" spans="1:15">
      <c r="A26" s="156" t="s">
        <v>98</v>
      </c>
      <c r="B26" s="156" t="str">
        <f>"        "&amp;"住房公积金"</f>
        <v>        住房公积金</v>
      </c>
      <c r="C26" s="62">
        <v>307728</v>
      </c>
      <c r="D26" s="62">
        <v>307728</v>
      </c>
      <c r="E26" s="62">
        <v>307728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1" spans="1:15">
      <c r="A27" s="156" t="s">
        <v>99</v>
      </c>
      <c r="B27" s="156" t="str">
        <f>"        "&amp;"购房补贴"</f>
        <v>        购房补贴</v>
      </c>
      <c r="C27" s="62">
        <v>21552</v>
      </c>
      <c r="D27" s="62">
        <v>21552</v>
      </c>
      <c r="E27" s="62">
        <v>21552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ht="20.25" customHeight="1" spans="1:15">
      <c r="A28" s="150" t="s">
        <v>30</v>
      </c>
      <c r="B28" s="148"/>
      <c r="C28" s="151">
        <v>5367784.87</v>
      </c>
      <c r="D28" s="151">
        <v>5367784.87</v>
      </c>
      <c r="E28" s="151">
        <v>4767866.87</v>
      </c>
      <c r="F28" s="151">
        <v>599918</v>
      </c>
      <c r="G28" s="151"/>
      <c r="H28" s="151"/>
      <c r="I28" s="151"/>
      <c r="J28" s="151"/>
      <c r="K28" s="151"/>
      <c r="L28" s="151"/>
      <c r="M28" s="151"/>
      <c r="N28" s="151"/>
      <c r="O28" s="151"/>
    </row>
  </sheetData>
  <mergeCells count="12">
    <mergeCell ref="A1:O1"/>
    <mergeCell ref="A2:O2"/>
    <mergeCell ref="A3:N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6" t="s">
        <v>100</v>
      </c>
      <c r="B1" s="157"/>
      <c r="C1" s="157"/>
      <c r="D1" s="157"/>
    </row>
    <row r="2" ht="28.5" customHeight="1" spans="1:4">
      <c r="A2" s="158" t="s">
        <v>101</v>
      </c>
      <c r="B2" s="158"/>
      <c r="C2" s="158"/>
      <c r="D2" s="158"/>
    </row>
    <row r="3" ht="18.75" customHeight="1" spans="1:4">
      <c r="A3" s="148" t="str">
        <f>"单位名称："&amp;"玉溪市动物卫生监督与疫病预防控制中心"</f>
        <v>单位名称：玉溪市动物卫生监督与疫病预防控制中心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102</v>
      </c>
      <c r="D5" s="57" t="s">
        <v>6</v>
      </c>
    </row>
    <row r="6" ht="18.75" customHeight="1" spans="1:4">
      <c r="A6" s="159" t="s">
        <v>103</v>
      </c>
      <c r="B6" s="160"/>
      <c r="C6" s="161" t="s">
        <v>104</v>
      </c>
      <c r="D6" s="160"/>
    </row>
    <row r="7" ht="18.75" customHeight="1" spans="1:4">
      <c r="A7" s="148" t="s">
        <v>105</v>
      </c>
      <c r="B7" s="162">
        <v>4779470.87</v>
      </c>
      <c r="C7" s="163" t="str">
        <f>"（一）"&amp;"社会保障和就业支出"</f>
        <v>（一）社会保障和就业支出</v>
      </c>
      <c r="D7" s="162">
        <v>1004679.52</v>
      </c>
    </row>
    <row r="8" ht="18.75" customHeight="1" spans="1:4">
      <c r="A8" s="148" t="s">
        <v>106</v>
      </c>
      <c r="B8" s="162"/>
      <c r="C8" s="163" t="str">
        <f>"（二）"&amp;"卫生健康支出"</f>
        <v>（二）卫生健康支出</v>
      </c>
      <c r="D8" s="162">
        <v>404315.97</v>
      </c>
    </row>
    <row r="9" ht="18.75" customHeight="1" spans="1:4">
      <c r="A9" s="148" t="s">
        <v>107</v>
      </c>
      <c r="B9" s="162"/>
      <c r="C9" s="163" t="str">
        <f>"（三）"&amp;"农林水支出"</f>
        <v>（三）农林水支出</v>
      </c>
      <c r="D9" s="162">
        <v>3629509.38</v>
      </c>
    </row>
    <row r="10" ht="18.75" customHeight="1" spans="1:4">
      <c r="A10" s="148" t="s">
        <v>108</v>
      </c>
      <c r="B10" s="162"/>
      <c r="C10" s="163" t="str">
        <f>"（四）"&amp;"住房保障支出"</f>
        <v>（四）住房保障支出</v>
      </c>
      <c r="D10" s="162">
        <v>329280</v>
      </c>
    </row>
    <row r="11" ht="18.75" customHeight="1" spans="1:4">
      <c r="A11" s="59" t="s">
        <v>105</v>
      </c>
      <c r="B11" s="162">
        <v>588314</v>
      </c>
      <c r="C11" s="148"/>
      <c r="D11" s="148"/>
    </row>
    <row r="12" ht="18.75" customHeight="1" spans="1:4">
      <c r="A12" s="59" t="s">
        <v>106</v>
      </c>
      <c r="B12" s="162"/>
      <c r="C12" s="148"/>
      <c r="D12" s="148"/>
    </row>
    <row r="13" ht="18.75" customHeight="1" spans="1:4">
      <c r="A13" s="59" t="s">
        <v>107</v>
      </c>
      <c r="B13" s="162"/>
      <c r="C13" s="148"/>
      <c r="D13" s="148"/>
    </row>
    <row r="14" ht="18.75" customHeight="1" spans="1:4">
      <c r="A14" s="148"/>
      <c r="B14" s="148"/>
      <c r="C14" s="148" t="s">
        <v>109</v>
      </c>
      <c r="D14" s="148"/>
    </row>
    <row r="15" ht="18.75" customHeight="1" spans="1:4">
      <c r="A15" s="164" t="s">
        <v>24</v>
      </c>
      <c r="B15" s="162">
        <v>5367784.87</v>
      </c>
      <c r="C15" s="164" t="s">
        <v>25</v>
      </c>
      <c r="D15" s="162">
        <v>5367784.87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3" t="s">
        <v>110</v>
      </c>
      <c r="B1" s="153"/>
      <c r="C1" s="153"/>
      <c r="D1" s="153"/>
      <c r="E1" s="153"/>
      <c r="F1" s="153"/>
      <c r="G1" s="153"/>
    </row>
    <row r="2" ht="28.5" customHeight="1" spans="1:7">
      <c r="A2" s="147" t="s">
        <v>111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"单位名称："&amp;"玉溪市动物卫生监督与疫病预防控制中心"</f>
        <v>单位名称：玉溪市动物卫生监督与疫病预防控制中心</v>
      </c>
      <c r="B3" s="148"/>
      <c r="C3" s="148"/>
      <c r="D3" s="148"/>
      <c r="E3" s="148"/>
      <c r="F3" s="148"/>
      <c r="G3" s="154" t="s">
        <v>2</v>
      </c>
    </row>
    <row r="4" ht="27" customHeight="1" spans="1:7">
      <c r="A4" s="149" t="s">
        <v>112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113</v>
      </c>
      <c r="F5" s="149" t="s">
        <v>114</v>
      </c>
      <c r="G5" s="149"/>
    </row>
    <row r="6" ht="20.25" customHeight="1" spans="1:7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>
        <v>7</v>
      </c>
    </row>
    <row r="7" ht="20.25" customHeight="1" spans="1:7">
      <c r="A7" s="148" t="s">
        <v>78</v>
      </c>
      <c r="B7" s="148" t="str">
        <f>"        "&amp;"社会保障和就业支出"</f>
        <v>        社会保障和就业支出</v>
      </c>
      <c r="C7" s="62">
        <v>1004679.52</v>
      </c>
      <c r="D7" s="151">
        <v>993075.52</v>
      </c>
      <c r="E7" s="62">
        <v>982875.52</v>
      </c>
      <c r="F7" s="62">
        <v>10200</v>
      </c>
      <c r="G7" s="62">
        <v>11604</v>
      </c>
    </row>
    <row r="8" ht="20.25" customHeight="1" spans="1:7">
      <c r="A8" s="155" t="s">
        <v>79</v>
      </c>
      <c r="B8" s="155" t="str">
        <f>"        "&amp;"行政事业单位养老支出"</f>
        <v>        行政事业单位养老支出</v>
      </c>
      <c r="C8" s="62">
        <v>993075.52</v>
      </c>
      <c r="D8" s="151">
        <v>993075.52</v>
      </c>
      <c r="E8" s="62">
        <v>982875.52</v>
      </c>
      <c r="F8" s="62">
        <v>10200</v>
      </c>
      <c r="G8" s="62"/>
    </row>
    <row r="9" ht="20.25" customHeight="1" spans="1:7">
      <c r="A9" s="156" t="s">
        <v>80</v>
      </c>
      <c r="B9" s="156" t="str">
        <f>"        "&amp;"事业单位离退休"</f>
        <v>        事业单位离退休</v>
      </c>
      <c r="C9" s="62">
        <v>459000</v>
      </c>
      <c r="D9" s="151">
        <v>459000</v>
      </c>
      <c r="E9" s="62">
        <v>448800</v>
      </c>
      <c r="F9" s="62">
        <v>10200</v>
      </c>
      <c r="G9" s="62"/>
    </row>
    <row r="10" ht="20.25" customHeight="1" spans="1:7">
      <c r="A10" s="156" t="s">
        <v>81</v>
      </c>
      <c r="B10" s="156" t="str">
        <f>"        "&amp;"机关事业单位基本养老保险缴费支出"</f>
        <v>        机关事业单位基本养老保险缴费支出</v>
      </c>
      <c r="C10" s="62">
        <v>374075.52</v>
      </c>
      <c r="D10" s="151">
        <v>374075.52</v>
      </c>
      <c r="E10" s="62">
        <v>374075.52</v>
      </c>
      <c r="F10" s="62"/>
      <c r="G10" s="62"/>
    </row>
    <row r="11" ht="20.25" customHeight="1" spans="1:7">
      <c r="A11" s="156" t="s">
        <v>82</v>
      </c>
      <c r="B11" s="156" t="str">
        <f>"        "&amp;"机关事业单位职业年金缴费支出"</f>
        <v>        机关事业单位职业年金缴费支出</v>
      </c>
      <c r="C11" s="62">
        <v>160000</v>
      </c>
      <c r="D11" s="151">
        <v>160000</v>
      </c>
      <c r="E11" s="62">
        <v>160000</v>
      </c>
      <c r="F11" s="62"/>
      <c r="G11" s="62"/>
    </row>
    <row r="12" ht="20.25" customHeight="1" spans="1:7">
      <c r="A12" s="155" t="s">
        <v>83</v>
      </c>
      <c r="B12" s="155" t="str">
        <f>"        "&amp;"抚恤"</f>
        <v>        抚恤</v>
      </c>
      <c r="C12" s="62">
        <v>11604</v>
      </c>
      <c r="D12" s="151"/>
      <c r="E12" s="62"/>
      <c r="F12" s="62"/>
      <c r="G12" s="62">
        <v>11604</v>
      </c>
    </row>
    <row r="13" ht="20.25" customHeight="1" spans="1:7">
      <c r="A13" s="156" t="s">
        <v>84</v>
      </c>
      <c r="B13" s="156" t="str">
        <f>"        "&amp;"死亡抚恤"</f>
        <v>        死亡抚恤</v>
      </c>
      <c r="C13" s="62">
        <v>11604</v>
      </c>
      <c r="D13" s="151"/>
      <c r="E13" s="62"/>
      <c r="F13" s="62"/>
      <c r="G13" s="62">
        <v>11604</v>
      </c>
    </row>
    <row r="14" ht="20.25" customHeight="1" spans="1:7">
      <c r="A14" s="148" t="s">
        <v>86</v>
      </c>
      <c r="B14" s="148" t="str">
        <f>"        "&amp;"卫生健康支出"</f>
        <v>        卫生健康支出</v>
      </c>
      <c r="C14" s="62">
        <v>404315.97</v>
      </c>
      <c r="D14" s="151">
        <v>404315.97</v>
      </c>
      <c r="E14" s="62">
        <v>404315.97</v>
      </c>
      <c r="F14" s="62"/>
      <c r="G14" s="62"/>
    </row>
    <row r="15" ht="20.25" customHeight="1" spans="1:7">
      <c r="A15" s="155" t="s">
        <v>87</v>
      </c>
      <c r="B15" s="155" t="str">
        <f>"        "&amp;"行政事业单位医疗"</f>
        <v>        行政事业单位医疗</v>
      </c>
      <c r="C15" s="62">
        <v>404315.97</v>
      </c>
      <c r="D15" s="151">
        <v>404315.97</v>
      </c>
      <c r="E15" s="62">
        <v>404315.97</v>
      </c>
      <c r="F15" s="62"/>
      <c r="G15" s="62"/>
    </row>
    <row r="16" ht="20.25" customHeight="1" spans="1:7">
      <c r="A16" s="156" t="s">
        <v>89</v>
      </c>
      <c r="B16" s="156" t="str">
        <f>"        "&amp;"事业单位医疗"</f>
        <v>        事业单位医疗</v>
      </c>
      <c r="C16" s="62">
        <v>194051.68</v>
      </c>
      <c r="D16" s="151">
        <v>194051.68</v>
      </c>
      <c r="E16" s="62">
        <v>194051.68</v>
      </c>
      <c r="F16" s="62"/>
      <c r="G16" s="62"/>
    </row>
    <row r="17" ht="20.25" customHeight="1" spans="1:7">
      <c r="A17" s="156" t="s">
        <v>90</v>
      </c>
      <c r="B17" s="156" t="str">
        <f>"        "&amp;"公务员医疗补助"</f>
        <v>        公务员医疗补助</v>
      </c>
      <c r="C17" s="62">
        <v>178098.6</v>
      </c>
      <c r="D17" s="151">
        <v>178098.6</v>
      </c>
      <c r="E17" s="62">
        <v>178098.6</v>
      </c>
      <c r="F17" s="62"/>
      <c r="G17" s="62"/>
    </row>
    <row r="18" ht="20.25" customHeight="1" spans="1:7">
      <c r="A18" s="156" t="s">
        <v>91</v>
      </c>
      <c r="B18" s="156" t="str">
        <f>"        "&amp;"其他行政事业单位医疗支出"</f>
        <v>        其他行政事业单位医疗支出</v>
      </c>
      <c r="C18" s="62">
        <v>32165.69</v>
      </c>
      <c r="D18" s="151">
        <v>32165.69</v>
      </c>
      <c r="E18" s="62">
        <v>32165.69</v>
      </c>
      <c r="F18" s="62"/>
      <c r="G18" s="62"/>
    </row>
    <row r="19" ht="20.25" customHeight="1" spans="1:7">
      <c r="A19" s="148" t="s">
        <v>92</v>
      </c>
      <c r="B19" s="148" t="str">
        <f>"        "&amp;"农林水支出"</f>
        <v>        农林水支出</v>
      </c>
      <c r="C19" s="62">
        <v>3629509.38</v>
      </c>
      <c r="D19" s="151">
        <v>3041195.38</v>
      </c>
      <c r="E19" s="62">
        <v>2780864.9</v>
      </c>
      <c r="F19" s="62">
        <v>260330.48</v>
      </c>
      <c r="G19" s="62">
        <v>588314</v>
      </c>
    </row>
    <row r="20" ht="20.25" customHeight="1" spans="1:7">
      <c r="A20" s="155" t="s">
        <v>93</v>
      </c>
      <c r="B20" s="155" t="str">
        <f>"        "&amp;"农业农村"</f>
        <v>        农业农村</v>
      </c>
      <c r="C20" s="62">
        <v>3629509.38</v>
      </c>
      <c r="D20" s="151">
        <v>3041195.38</v>
      </c>
      <c r="E20" s="62">
        <v>2780864.9</v>
      </c>
      <c r="F20" s="62">
        <v>260330.48</v>
      </c>
      <c r="G20" s="62">
        <v>588314</v>
      </c>
    </row>
    <row r="21" ht="20.25" customHeight="1" spans="1:7">
      <c r="A21" s="156" t="s">
        <v>94</v>
      </c>
      <c r="B21" s="156" t="str">
        <f>"        "&amp;"事业运行"</f>
        <v>        事业运行</v>
      </c>
      <c r="C21" s="62">
        <v>3041195.38</v>
      </c>
      <c r="D21" s="151">
        <v>3041195.38</v>
      </c>
      <c r="E21" s="62">
        <v>2780864.9</v>
      </c>
      <c r="F21" s="62">
        <v>260330.48</v>
      </c>
      <c r="G21" s="62"/>
    </row>
    <row r="22" ht="20.25" customHeight="1" spans="1:7">
      <c r="A22" s="156" t="s">
        <v>95</v>
      </c>
      <c r="B22" s="156" t="str">
        <f>"        "&amp;"病虫害控制"</f>
        <v>        病虫害控制</v>
      </c>
      <c r="C22" s="62">
        <v>588314</v>
      </c>
      <c r="D22" s="151"/>
      <c r="E22" s="62"/>
      <c r="F22" s="62"/>
      <c r="G22" s="62">
        <v>588314</v>
      </c>
    </row>
    <row r="23" ht="20.25" customHeight="1" spans="1:7">
      <c r="A23" s="148" t="s">
        <v>96</v>
      </c>
      <c r="B23" s="148" t="str">
        <f>"        "&amp;"住房保障支出"</f>
        <v>        住房保障支出</v>
      </c>
      <c r="C23" s="62">
        <v>329280</v>
      </c>
      <c r="D23" s="151">
        <v>329280</v>
      </c>
      <c r="E23" s="62">
        <v>329280</v>
      </c>
      <c r="F23" s="62"/>
      <c r="G23" s="62"/>
    </row>
    <row r="24" ht="20.25" customHeight="1" spans="1:7">
      <c r="A24" s="155" t="s">
        <v>97</v>
      </c>
      <c r="B24" s="155" t="str">
        <f>"        "&amp;"住房改革支出"</f>
        <v>        住房改革支出</v>
      </c>
      <c r="C24" s="62">
        <v>329280</v>
      </c>
      <c r="D24" s="151">
        <v>329280</v>
      </c>
      <c r="E24" s="62">
        <v>329280</v>
      </c>
      <c r="F24" s="62"/>
      <c r="G24" s="62"/>
    </row>
    <row r="25" ht="20.25" customHeight="1" spans="1:7">
      <c r="A25" s="156" t="s">
        <v>98</v>
      </c>
      <c r="B25" s="156" t="str">
        <f>"        "&amp;"住房公积金"</f>
        <v>        住房公积金</v>
      </c>
      <c r="C25" s="62">
        <v>307728</v>
      </c>
      <c r="D25" s="151">
        <v>307728</v>
      </c>
      <c r="E25" s="62">
        <v>307728</v>
      </c>
      <c r="F25" s="62"/>
      <c r="G25" s="62"/>
    </row>
    <row r="26" ht="20.25" customHeight="1" spans="1:7">
      <c r="A26" s="156" t="s">
        <v>99</v>
      </c>
      <c r="B26" s="156" t="str">
        <f>"        "&amp;"购房补贴"</f>
        <v>        购房补贴</v>
      </c>
      <c r="C26" s="62">
        <v>21552</v>
      </c>
      <c r="D26" s="151">
        <v>21552</v>
      </c>
      <c r="E26" s="62">
        <v>21552</v>
      </c>
      <c r="F26" s="62"/>
      <c r="G26" s="62"/>
    </row>
    <row r="27" ht="20.25" customHeight="1" spans="1:7">
      <c r="A27" s="150" t="s">
        <v>30</v>
      </c>
      <c r="B27" s="148"/>
      <c r="C27" s="151">
        <v>5367784.87</v>
      </c>
      <c r="D27" s="151">
        <v>4767866.87</v>
      </c>
      <c r="E27" s="151">
        <v>4497336.39</v>
      </c>
      <c r="F27" s="151">
        <v>270530.48</v>
      </c>
      <c r="G27" s="151">
        <v>599918</v>
      </c>
    </row>
  </sheetData>
  <mergeCells count="8">
    <mergeCell ref="A1:G1"/>
    <mergeCell ref="A2:G2"/>
    <mergeCell ref="A3:F3"/>
    <mergeCell ref="A4:B4"/>
    <mergeCell ref="D4:F4"/>
    <mergeCell ref="A27:B27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7" sqref="C7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6" t="s">
        <v>115</v>
      </c>
      <c r="B1" s="146"/>
      <c r="C1" s="146"/>
      <c r="D1" s="146"/>
      <c r="E1" s="146"/>
      <c r="F1" s="146"/>
    </row>
    <row r="2" ht="28.5" customHeight="1" spans="1:6">
      <c r="A2" s="147" t="s">
        <v>116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"单位名称："&amp;"玉溪市动物卫生监督与疫病预防控制中心"</f>
        <v>单位名称：玉溪市动物卫生监督与疫病预防控制中心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117</v>
      </c>
      <c r="B4" s="149" t="s">
        <v>118</v>
      </c>
      <c r="C4" s="149" t="s">
        <v>119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120</v>
      </c>
      <c r="E5" s="149" t="s">
        <v>121</v>
      </c>
      <c r="F5" s="149" t="s">
        <v>122</v>
      </c>
    </row>
    <row r="6" ht="20.25" customHeight="1" spans="1:6">
      <c r="A6" s="152" t="s">
        <v>44</v>
      </c>
      <c r="B6" s="152">
        <v>2</v>
      </c>
      <c r="C6" s="152">
        <v>3</v>
      </c>
      <c r="D6" s="152">
        <v>4</v>
      </c>
      <c r="E6" s="152">
        <v>5</v>
      </c>
      <c r="F6" s="152">
        <v>6</v>
      </c>
    </row>
    <row r="7" ht="20.25" customHeight="1" spans="1:6">
      <c r="A7" s="62">
        <v>31000</v>
      </c>
      <c r="B7" s="62"/>
      <c r="C7" s="62">
        <v>26000</v>
      </c>
      <c r="D7" s="62"/>
      <c r="E7" s="151">
        <v>26000</v>
      </c>
      <c r="F7" s="62">
        <v>5000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6" t="s">
        <v>123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124</v>
      </c>
      <c r="B2" s="147"/>
      <c r="C2" s="147" t="s">
        <v>125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"单位名称："&amp;"玉溪市动物卫生监督与疫病预防控制中心"</f>
        <v>单位名称：玉溪市动物卫生监督与疫病预防控制中心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126</v>
      </c>
      <c r="B4" s="149" t="s">
        <v>127</v>
      </c>
      <c r="C4" s="149" t="s">
        <v>128</v>
      </c>
      <c r="D4" s="149" t="s">
        <v>129</v>
      </c>
      <c r="E4" s="149" t="s">
        <v>130</v>
      </c>
      <c r="F4" s="149" t="s">
        <v>131</v>
      </c>
      <c r="G4" s="149" t="s">
        <v>132</v>
      </c>
      <c r="H4" s="149" t="s">
        <v>133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134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135</v>
      </c>
      <c r="J6" s="149" t="s">
        <v>136</v>
      </c>
      <c r="K6" s="149" t="s">
        <v>137</v>
      </c>
      <c r="L6" s="149" t="s">
        <v>138</v>
      </c>
      <c r="M6" s="149" t="s">
        <v>139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140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0" t="s">
        <v>44</v>
      </c>
      <c r="B7" s="150" t="s">
        <v>45</v>
      </c>
      <c r="C7" s="150" t="s">
        <v>46</v>
      </c>
      <c r="D7" s="150" t="s">
        <v>47</v>
      </c>
      <c r="E7" s="150" t="s">
        <v>48</v>
      </c>
      <c r="F7" s="150" t="s">
        <v>49</v>
      </c>
      <c r="G7" s="150" t="s">
        <v>50</v>
      </c>
      <c r="H7" s="150" t="s">
        <v>51</v>
      </c>
      <c r="I7" s="150" t="s">
        <v>52</v>
      </c>
      <c r="J7" s="150" t="s">
        <v>53</v>
      </c>
      <c r="K7" s="150" t="s">
        <v>54</v>
      </c>
      <c r="L7" s="150" t="s">
        <v>55</v>
      </c>
      <c r="M7" s="150" t="s">
        <v>56</v>
      </c>
      <c r="N7" s="150" t="s">
        <v>57</v>
      </c>
      <c r="O7" s="150" t="s">
        <v>58</v>
      </c>
      <c r="P7" s="150" t="s">
        <v>59</v>
      </c>
      <c r="Q7" s="150" t="s">
        <v>60</v>
      </c>
      <c r="R7" s="150" t="s">
        <v>61</v>
      </c>
      <c r="S7" s="150" t="s">
        <v>62</v>
      </c>
      <c r="T7" s="150" t="s">
        <v>141</v>
      </c>
      <c r="U7" s="150" t="s">
        <v>142</v>
      </c>
      <c r="V7" s="150" t="s">
        <v>143</v>
      </c>
      <c r="W7" s="150" t="s">
        <v>144</v>
      </c>
    </row>
    <row r="8" ht="20.25" customHeight="1" spans="1:23">
      <c r="A8" t="s">
        <v>64</v>
      </c>
      <c r="C8" s="148"/>
      <c r="D8" s="148"/>
      <c r="E8" s="148"/>
      <c r="G8" s="148"/>
      <c r="H8" s="151">
        <v>4767866.87</v>
      </c>
      <c r="I8" s="62">
        <v>4767866.87</v>
      </c>
      <c r="J8" s="62">
        <v>957329.1</v>
      </c>
      <c r="K8" s="62"/>
      <c r="L8" s="62">
        <v>3810537.77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t="str">
        <f t="shared" ref="A9:A36" si="0">"       "&amp;"玉溪市动物卫生监督与疫病预防控制中心"</f>
        <v>       玉溪市动物卫生监督与疫病预防控制中心</v>
      </c>
      <c r="B9" s="148" t="s">
        <v>145</v>
      </c>
      <c r="C9" s="148" t="s">
        <v>146</v>
      </c>
      <c r="D9" s="148" t="s">
        <v>94</v>
      </c>
      <c r="E9" s="148" t="s">
        <v>147</v>
      </c>
      <c r="F9" s="148" t="s">
        <v>148</v>
      </c>
      <c r="G9" s="148" t="s">
        <v>149</v>
      </c>
      <c r="H9" s="151">
        <v>1027020</v>
      </c>
      <c r="I9" s="62">
        <v>1027020</v>
      </c>
      <c r="J9" s="62">
        <v>256755</v>
      </c>
      <c r="K9" s="62"/>
      <c r="L9" s="62">
        <v>770265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48" t="str">
        <f t="shared" si="0"/>
        <v>       玉溪市动物卫生监督与疫病预防控制中心</v>
      </c>
      <c r="B10" s="148" t="s">
        <v>145</v>
      </c>
      <c r="C10" s="148" t="s">
        <v>146</v>
      </c>
      <c r="D10" s="148" t="s">
        <v>94</v>
      </c>
      <c r="E10" s="148" t="s">
        <v>147</v>
      </c>
      <c r="F10" s="148" t="s">
        <v>150</v>
      </c>
      <c r="G10" s="148" t="s">
        <v>151</v>
      </c>
      <c r="H10" s="151">
        <v>84000</v>
      </c>
      <c r="I10" s="62">
        <v>84000</v>
      </c>
      <c r="J10" s="62">
        <v>21000</v>
      </c>
      <c r="K10" s="148"/>
      <c r="L10" s="62">
        <v>63000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玉溪市动物卫生监督与疫病预防控制中心</v>
      </c>
      <c r="B11" s="148" t="s">
        <v>145</v>
      </c>
      <c r="C11" s="148" t="s">
        <v>146</v>
      </c>
      <c r="D11" s="148" t="s">
        <v>94</v>
      </c>
      <c r="E11" s="148" t="s">
        <v>147</v>
      </c>
      <c r="F11" s="148" t="s">
        <v>152</v>
      </c>
      <c r="G11" s="148" t="s">
        <v>153</v>
      </c>
      <c r="H11" s="151">
        <v>313680</v>
      </c>
      <c r="I11" s="62">
        <v>313680</v>
      </c>
      <c r="J11" s="62">
        <v>78420</v>
      </c>
      <c r="K11" s="148"/>
      <c r="L11" s="62">
        <v>235260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0.25" customHeight="1" spans="1:23">
      <c r="A12" s="148" t="str">
        <f t="shared" si="0"/>
        <v>       玉溪市动物卫生监督与疫病预防控制中心</v>
      </c>
      <c r="B12" s="148" t="s">
        <v>145</v>
      </c>
      <c r="C12" s="148" t="s">
        <v>146</v>
      </c>
      <c r="D12" s="148" t="s">
        <v>99</v>
      </c>
      <c r="E12" s="148" t="s">
        <v>154</v>
      </c>
      <c r="F12" s="148" t="s">
        <v>150</v>
      </c>
      <c r="G12" s="148" t="s">
        <v>151</v>
      </c>
      <c r="H12" s="151">
        <v>21552</v>
      </c>
      <c r="I12" s="62">
        <v>21552</v>
      </c>
      <c r="J12" s="62">
        <v>5388</v>
      </c>
      <c r="K12" s="148"/>
      <c r="L12" s="62">
        <v>16164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0.25" customHeight="1" spans="1:23">
      <c r="A13" s="148" t="str">
        <f t="shared" si="0"/>
        <v>       玉溪市动物卫生监督与疫病预防控制中心</v>
      </c>
      <c r="B13" s="148" t="s">
        <v>155</v>
      </c>
      <c r="C13" s="148" t="s">
        <v>156</v>
      </c>
      <c r="D13" s="148" t="s">
        <v>81</v>
      </c>
      <c r="E13" s="148" t="s">
        <v>157</v>
      </c>
      <c r="F13" s="148" t="s">
        <v>158</v>
      </c>
      <c r="G13" s="148" t="s">
        <v>159</v>
      </c>
      <c r="H13" s="151">
        <v>374075.52</v>
      </c>
      <c r="I13" s="62">
        <v>374075.52</v>
      </c>
      <c r="J13" s="62">
        <v>93518.88</v>
      </c>
      <c r="K13" s="148"/>
      <c r="L13" s="62">
        <v>280556.64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玉溪市动物卫生监督与疫病预防控制中心</v>
      </c>
      <c r="B14" s="148" t="s">
        <v>155</v>
      </c>
      <c r="C14" s="148" t="s">
        <v>156</v>
      </c>
      <c r="D14" s="148" t="s">
        <v>89</v>
      </c>
      <c r="E14" s="148" t="s">
        <v>160</v>
      </c>
      <c r="F14" s="148" t="s">
        <v>161</v>
      </c>
      <c r="G14" s="148" t="s">
        <v>162</v>
      </c>
      <c r="H14" s="151">
        <v>194051.68</v>
      </c>
      <c r="I14" s="62">
        <v>194051.68</v>
      </c>
      <c r="J14" s="62">
        <v>48512.92</v>
      </c>
      <c r="K14" s="148"/>
      <c r="L14" s="62">
        <v>145538.76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玉溪市动物卫生监督与疫病预防控制中心</v>
      </c>
      <c r="B15" s="148" t="s">
        <v>155</v>
      </c>
      <c r="C15" s="148" t="s">
        <v>156</v>
      </c>
      <c r="D15" s="148" t="s">
        <v>90</v>
      </c>
      <c r="E15" s="148" t="s">
        <v>163</v>
      </c>
      <c r="F15" s="148" t="s">
        <v>164</v>
      </c>
      <c r="G15" s="148" t="s">
        <v>165</v>
      </c>
      <c r="H15" s="151">
        <v>178098.6</v>
      </c>
      <c r="I15" s="62">
        <v>178098.6</v>
      </c>
      <c r="J15" s="62">
        <v>44524.65</v>
      </c>
      <c r="K15" s="148"/>
      <c r="L15" s="62">
        <v>133573.95</v>
      </c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玉溪市动物卫生监督与疫病预防控制中心</v>
      </c>
      <c r="B16" s="148" t="s">
        <v>155</v>
      </c>
      <c r="C16" s="148" t="s">
        <v>156</v>
      </c>
      <c r="D16" s="148" t="s">
        <v>91</v>
      </c>
      <c r="E16" s="148" t="s">
        <v>166</v>
      </c>
      <c r="F16" s="148" t="s">
        <v>167</v>
      </c>
      <c r="G16" s="148" t="s">
        <v>168</v>
      </c>
      <c r="H16" s="151">
        <v>23165.69</v>
      </c>
      <c r="I16" s="62">
        <v>23165.69</v>
      </c>
      <c r="J16" s="62">
        <v>15976.42</v>
      </c>
      <c r="K16" s="148"/>
      <c r="L16" s="62">
        <v>7189.27</v>
      </c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玉溪市动物卫生监督与疫病预防控制中心</v>
      </c>
      <c r="B17" s="148" t="s">
        <v>155</v>
      </c>
      <c r="C17" s="148" t="s">
        <v>156</v>
      </c>
      <c r="D17" s="148" t="s">
        <v>94</v>
      </c>
      <c r="E17" s="148" t="s">
        <v>147</v>
      </c>
      <c r="F17" s="148" t="s">
        <v>167</v>
      </c>
      <c r="G17" s="148" t="s">
        <v>168</v>
      </c>
      <c r="H17" s="151">
        <v>16964.9</v>
      </c>
      <c r="I17" s="62">
        <v>16964.9</v>
      </c>
      <c r="J17" s="62">
        <v>4241.23</v>
      </c>
      <c r="K17" s="148"/>
      <c r="L17" s="62">
        <v>12723.67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玉溪市动物卫生监督与疫病预防控制中心</v>
      </c>
      <c r="B18" s="148" t="s">
        <v>169</v>
      </c>
      <c r="C18" s="148" t="s">
        <v>170</v>
      </c>
      <c r="D18" s="148" t="s">
        <v>98</v>
      </c>
      <c r="E18" s="148" t="s">
        <v>170</v>
      </c>
      <c r="F18" s="148" t="s">
        <v>171</v>
      </c>
      <c r="G18" s="148" t="s">
        <v>170</v>
      </c>
      <c r="H18" s="151">
        <v>307728</v>
      </c>
      <c r="I18" s="62">
        <v>307728</v>
      </c>
      <c r="J18" s="62">
        <v>76932</v>
      </c>
      <c r="K18" s="148"/>
      <c r="L18" s="62">
        <v>230796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玉溪市动物卫生监督与疫病预防控制中心</v>
      </c>
      <c r="B19" s="148" t="s">
        <v>172</v>
      </c>
      <c r="C19" s="148" t="s">
        <v>173</v>
      </c>
      <c r="D19" s="148" t="s">
        <v>80</v>
      </c>
      <c r="E19" s="148" t="s">
        <v>174</v>
      </c>
      <c r="F19" s="148" t="s">
        <v>175</v>
      </c>
      <c r="G19" s="148" t="s">
        <v>176</v>
      </c>
      <c r="H19" s="151">
        <v>448800</v>
      </c>
      <c r="I19" s="62">
        <v>448800</v>
      </c>
      <c r="J19" s="62">
        <v>89760</v>
      </c>
      <c r="K19" s="148"/>
      <c r="L19" s="62">
        <v>359040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玉溪市动物卫生监督与疫病预防控制中心</v>
      </c>
      <c r="B20" s="148" t="s">
        <v>177</v>
      </c>
      <c r="C20" s="148" t="s">
        <v>178</v>
      </c>
      <c r="D20" s="148" t="s">
        <v>94</v>
      </c>
      <c r="E20" s="148" t="s">
        <v>147</v>
      </c>
      <c r="F20" s="148" t="s">
        <v>179</v>
      </c>
      <c r="G20" s="148" t="s">
        <v>180</v>
      </c>
      <c r="H20" s="151">
        <v>26000</v>
      </c>
      <c r="I20" s="62">
        <v>26000</v>
      </c>
      <c r="J20" s="62"/>
      <c r="K20" s="148"/>
      <c r="L20" s="62">
        <v>26000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玉溪市动物卫生监督与疫病预防控制中心</v>
      </c>
      <c r="B21" s="148" t="s">
        <v>181</v>
      </c>
      <c r="C21" s="148" t="s">
        <v>182</v>
      </c>
      <c r="D21" s="148" t="s">
        <v>94</v>
      </c>
      <c r="E21" s="148" t="s">
        <v>147</v>
      </c>
      <c r="F21" s="148" t="s">
        <v>183</v>
      </c>
      <c r="G21" s="148" t="s">
        <v>182</v>
      </c>
      <c r="H21" s="151">
        <v>40230.48</v>
      </c>
      <c r="I21" s="62">
        <v>40230.48</v>
      </c>
      <c r="J21" s="62"/>
      <c r="K21" s="148"/>
      <c r="L21" s="62">
        <v>40230.48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玉溪市动物卫生监督与疫病预防控制中心</v>
      </c>
      <c r="B22" s="148" t="s">
        <v>184</v>
      </c>
      <c r="C22" s="148" t="s">
        <v>185</v>
      </c>
      <c r="D22" s="148" t="s">
        <v>80</v>
      </c>
      <c r="E22" s="148" t="s">
        <v>174</v>
      </c>
      <c r="F22" s="148" t="s">
        <v>186</v>
      </c>
      <c r="G22" s="148" t="s">
        <v>187</v>
      </c>
      <c r="H22" s="151">
        <v>10200</v>
      </c>
      <c r="I22" s="62">
        <v>10200</v>
      </c>
      <c r="J22" s="62"/>
      <c r="K22" s="148"/>
      <c r="L22" s="62">
        <v>10200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玉溪市动物卫生监督与疫病预防控制中心</v>
      </c>
      <c r="B23" s="148" t="s">
        <v>184</v>
      </c>
      <c r="C23" s="148" t="s">
        <v>185</v>
      </c>
      <c r="D23" s="148" t="s">
        <v>94</v>
      </c>
      <c r="E23" s="148" t="s">
        <v>147</v>
      </c>
      <c r="F23" s="148" t="s">
        <v>188</v>
      </c>
      <c r="G23" s="148" t="s">
        <v>189</v>
      </c>
      <c r="H23" s="151">
        <v>16821</v>
      </c>
      <c r="I23" s="62">
        <v>16821</v>
      </c>
      <c r="J23" s="62"/>
      <c r="K23" s="148"/>
      <c r="L23" s="62">
        <v>16821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玉溪市动物卫生监督与疫病预防控制中心</v>
      </c>
      <c r="B24" s="148" t="s">
        <v>184</v>
      </c>
      <c r="C24" s="148" t="s">
        <v>185</v>
      </c>
      <c r="D24" s="148" t="s">
        <v>94</v>
      </c>
      <c r="E24" s="148" t="s">
        <v>147</v>
      </c>
      <c r="F24" s="148" t="s">
        <v>190</v>
      </c>
      <c r="G24" s="148" t="s">
        <v>191</v>
      </c>
      <c r="H24" s="151">
        <v>8000</v>
      </c>
      <c r="I24" s="62">
        <v>8000</v>
      </c>
      <c r="J24" s="62"/>
      <c r="K24" s="148"/>
      <c r="L24" s="62">
        <v>8000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玉溪市动物卫生监督与疫病预防控制中心</v>
      </c>
      <c r="B25" s="148" t="s">
        <v>184</v>
      </c>
      <c r="C25" s="148" t="s">
        <v>185</v>
      </c>
      <c r="D25" s="148" t="s">
        <v>94</v>
      </c>
      <c r="E25" s="148" t="s">
        <v>147</v>
      </c>
      <c r="F25" s="148" t="s">
        <v>192</v>
      </c>
      <c r="G25" s="148" t="s">
        <v>193</v>
      </c>
      <c r="H25" s="151">
        <v>15000</v>
      </c>
      <c r="I25" s="62">
        <v>15000</v>
      </c>
      <c r="J25" s="62"/>
      <c r="K25" s="148"/>
      <c r="L25" s="62">
        <v>15000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玉溪市动物卫生监督与疫病预防控制中心</v>
      </c>
      <c r="B26" s="148" t="s">
        <v>184</v>
      </c>
      <c r="C26" s="148" t="s">
        <v>185</v>
      </c>
      <c r="D26" s="148" t="s">
        <v>94</v>
      </c>
      <c r="E26" s="148" t="s">
        <v>147</v>
      </c>
      <c r="F26" s="148" t="s">
        <v>194</v>
      </c>
      <c r="G26" s="148" t="s">
        <v>195</v>
      </c>
      <c r="H26" s="151">
        <v>3000</v>
      </c>
      <c r="I26" s="62">
        <v>3000</v>
      </c>
      <c r="J26" s="62"/>
      <c r="K26" s="148"/>
      <c r="L26" s="62">
        <v>3000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玉溪市动物卫生监督与疫病预防控制中心</v>
      </c>
      <c r="B27" s="148" t="s">
        <v>184</v>
      </c>
      <c r="C27" s="148" t="s">
        <v>185</v>
      </c>
      <c r="D27" s="148" t="s">
        <v>94</v>
      </c>
      <c r="E27" s="148" t="s">
        <v>147</v>
      </c>
      <c r="F27" s="148" t="s">
        <v>196</v>
      </c>
      <c r="G27" s="148" t="s">
        <v>197</v>
      </c>
      <c r="H27" s="151">
        <v>50000</v>
      </c>
      <c r="I27" s="62">
        <v>50000</v>
      </c>
      <c r="J27" s="62"/>
      <c r="K27" s="148"/>
      <c r="L27" s="62">
        <v>50000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玉溪市动物卫生监督与疫病预防控制中心</v>
      </c>
      <c r="B28" s="148" t="s">
        <v>184</v>
      </c>
      <c r="C28" s="148" t="s">
        <v>185</v>
      </c>
      <c r="D28" s="148" t="s">
        <v>94</v>
      </c>
      <c r="E28" s="148" t="s">
        <v>147</v>
      </c>
      <c r="F28" s="148" t="s">
        <v>198</v>
      </c>
      <c r="G28" s="148" t="s">
        <v>199</v>
      </c>
      <c r="H28" s="151">
        <v>5000</v>
      </c>
      <c r="I28" s="62">
        <v>5000</v>
      </c>
      <c r="J28" s="62"/>
      <c r="K28" s="148"/>
      <c r="L28" s="62">
        <v>5000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玉溪市动物卫生监督与疫病预防控制中心</v>
      </c>
      <c r="B29" s="148" t="s">
        <v>184</v>
      </c>
      <c r="C29" s="148" t="s">
        <v>185</v>
      </c>
      <c r="D29" s="148" t="s">
        <v>94</v>
      </c>
      <c r="E29" s="148" t="s">
        <v>147</v>
      </c>
      <c r="F29" s="148" t="s">
        <v>200</v>
      </c>
      <c r="G29" s="148" t="s">
        <v>201</v>
      </c>
      <c r="H29" s="151">
        <v>10000</v>
      </c>
      <c r="I29" s="62">
        <v>10000</v>
      </c>
      <c r="J29" s="62"/>
      <c r="K29" s="148"/>
      <c r="L29" s="62">
        <v>10000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玉溪市动物卫生监督与疫病预防控制中心</v>
      </c>
      <c r="B30" s="148" t="s">
        <v>184</v>
      </c>
      <c r="C30" s="148" t="s">
        <v>185</v>
      </c>
      <c r="D30" s="148" t="s">
        <v>94</v>
      </c>
      <c r="E30" s="148" t="s">
        <v>147</v>
      </c>
      <c r="F30" s="148" t="s">
        <v>186</v>
      </c>
      <c r="G30" s="148" t="s">
        <v>187</v>
      </c>
      <c r="H30" s="151">
        <v>72279</v>
      </c>
      <c r="I30" s="62">
        <v>72279</v>
      </c>
      <c r="J30" s="62"/>
      <c r="K30" s="148"/>
      <c r="L30" s="62">
        <v>72279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玉溪市动物卫生监督与疫病预防控制中心</v>
      </c>
      <c r="B31" s="148" t="s">
        <v>184</v>
      </c>
      <c r="C31" s="148" t="s">
        <v>185</v>
      </c>
      <c r="D31" s="148" t="s">
        <v>94</v>
      </c>
      <c r="E31" s="148" t="s">
        <v>147</v>
      </c>
      <c r="F31" s="148" t="s">
        <v>202</v>
      </c>
      <c r="G31" s="148" t="s">
        <v>203</v>
      </c>
      <c r="H31" s="151">
        <v>9000</v>
      </c>
      <c r="I31" s="62">
        <v>9000</v>
      </c>
      <c r="J31" s="62"/>
      <c r="K31" s="148"/>
      <c r="L31" s="62">
        <v>9000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玉溪市动物卫生监督与疫病预防控制中心</v>
      </c>
      <c r="B32" s="148" t="s">
        <v>204</v>
      </c>
      <c r="C32" s="148" t="s">
        <v>122</v>
      </c>
      <c r="D32" s="148" t="s">
        <v>94</v>
      </c>
      <c r="E32" s="148" t="s">
        <v>147</v>
      </c>
      <c r="F32" s="148" t="s">
        <v>205</v>
      </c>
      <c r="G32" s="148" t="s">
        <v>122</v>
      </c>
      <c r="H32" s="151">
        <v>5000</v>
      </c>
      <c r="I32" s="62">
        <v>5000</v>
      </c>
      <c r="J32" s="62"/>
      <c r="K32" s="148"/>
      <c r="L32" s="62">
        <v>5000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玉溪市动物卫生监督与疫病预防控制中心</v>
      </c>
      <c r="B33" s="148" t="s">
        <v>206</v>
      </c>
      <c r="C33" s="148" t="s">
        <v>207</v>
      </c>
      <c r="D33" s="148" t="s">
        <v>82</v>
      </c>
      <c r="E33" s="148" t="s">
        <v>208</v>
      </c>
      <c r="F33" s="148" t="s">
        <v>209</v>
      </c>
      <c r="G33" s="148" t="s">
        <v>210</v>
      </c>
      <c r="H33" s="151">
        <v>160000</v>
      </c>
      <c r="I33" s="62">
        <v>160000</v>
      </c>
      <c r="J33" s="62"/>
      <c r="K33" s="148"/>
      <c r="L33" s="62">
        <v>160000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48" t="str">
        <f t="shared" si="0"/>
        <v>       玉溪市动物卫生监督与疫病预防控制中心</v>
      </c>
      <c r="B34" s="148" t="s">
        <v>211</v>
      </c>
      <c r="C34" s="148" t="s">
        <v>212</v>
      </c>
      <c r="D34" s="148" t="s">
        <v>94</v>
      </c>
      <c r="E34" s="148" t="s">
        <v>147</v>
      </c>
      <c r="F34" s="148" t="s">
        <v>152</v>
      </c>
      <c r="G34" s="148" t="s">
        <v>153</v>
      </c>
      <c r="H34" s="151">
        <v>889200</v>
      </c>
      <c r="I34" s="62">
        <v>889200</v>
      </c>
      <c r="J34" s="62">
        <v>222300</v>
      </c>
      <c r="K34" s="148"/>
      <c r="L34" s="62">
        <v>666900</v>
      </c>
      <c r="M34" s="148"/>
      <c r="N34" s="62"/>
      <c r="O34" s="62"/>
      <c r="P34" s="148"/>
      <c r="Q34" s="62"/>
      <c r="R34" s="62"/>
      <c r="S34" s="62"/>
      <c r="T34" s="62"/>
      <c r="U34" s="62"/>
      <c r="V34" s="62"/>
      <c r="W34" s="62"/>
    </row>
    <row r="35" ht="20.25" customHeight="1" spans="1:23">
      <c r="A35" s="148" t="str">
        <f t="shared" si="0"/>
        <v>       玉溪市动物卫生监督与疫病预防控制中心</v>
      </c>
      <c r="B35" s="148" t="s">
        <v>213</v>
      </c>
      <c r="C35" s="148" t="s">
        <v>214</v>
      </c>
      <c r="D35" s="148" t="s">
        <v>91</v>
      </c>
      <c r="E35" s="148" t="s">
        <v>166</v>
      </c>
      <c r="F35" s="148" t="s">
        <v>167</v>
      </c>
      <c r="G35" s="148" t="s">
        <v>168</v>
      </c>
      <c r="H35" s="151">
        <v>9000</v>
      </c>
      <c r="I35" s="62">
        <v>9000</v>
      </c>
      <c r="J35" s="62"/>
      <c r="K35" s="148"/>
      <c r="L35" s="62">
        <v>9000</v>
      </c>
      <c r="M35" s="148"/>
      <c r="N35" s="62"/>
      <c r="O35" s="62"/>
      <c r="P35" s="148"/>
      <c r="Q35" s="62"/>
      <c r="R35" s="62"/>
      <c r="S35" s="62"/>
      <c r="T35" s="62"/>
      <c r="U35" s="62"/>
      <c r="V35" s="62"/>
      <c r="W35" s="62"/>
    </row>
    <row r="36" ht="20.25" customHeight="1" spans="1:23">
      <c r="A36" s="148" t="str">
        <f t="shared" si="0"/>
        <v>       玉溪市动物卫生监督与疫病预防控制中心</v>
      </c>
      <c r="B36" s="148" t="s">
        <v>215</v>
      </c>
      <c r="C36" s="148" t="s">
        <v>216</v>
      </c>
      <c r="D36" s="148" t="s">
        <v>94</v>
      </c>
      <c r="E36" s="148" t="s">
        <v>147</v>
      </c>
      <c r="F36" s="148" t="s">
        <v>152</v>
      </c>
      <c r="G36" s="148" t="s">
        <v>153</v>
      </c>
      <c r="H36" s="151">
        <v>450000</v>
      </c>
      <c r="I36" s="62">
        <v>450000</v>
      </c>
      <c r="J36" s="62"/>
      <c r="K36" s="148"/>
      <c r="L36" s="62">
        <v>450000</v>
      </c>
      <c r="M36" s="148"/>
      <c r="N36" s="62"/>
      <c r="O36" s="62"/>
      <c r="P36" s="148"/>
      <c r="Q36" s="62"/>
      <c r="R36" s="62"/>
      <c r="S36" s="62"/>
      <c r="T36" s="62"/>
      <c r="U36" s="62"/>
      <c r="V36" s="62"/>
      <c r="W36" s="62"/>
    </row>
    <row r="37" ht="20.25" customHeight="1" spans="1:23">
      <c r="A37" s="150" t="s">
        <v>30</v>
      </c>
      <c r="B37" s="150"/>
      <c r="C37" s="150"/>
      <c r="D37" s="150"/>
      <c r="E37" s="150"/>
      <c r="F37" s="150"/>
      <c r="G37" s="150"/>
      <c r="H37" s="62">
        <v>4767866.87</v>
      </c>
      <c r="I37" s="62">
        <v>4767866.87</v>
      </c>
      <c r="J37" s="62">
        <v>957329.1</v>
      </c>
      <c r="K37" s="62"/>
      <c r="L37" s="62">
        <v>3810537.77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7:G37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0"/>
      <c r="E1" s="140"/>
      <c r="F1" s="140"/>
      <c r="G1" s="140"/>
      <c r="H1" s="140"/>
      <c r="K1" s="130"/>
      <c r="N1" s="130"/>
      <c r="O1" s="130"/>
      <c r="P1" s="130"/>
      <c r="U1" s="145"/>
      <c r="W1" s="131" t="s">
        <v>217</v>
      </c>
    </row>
    <row r="2" ht="27.75" customHeight="1" spans="1:23">
      <c r="A2" s="31" t="s">
        <v>218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"单位名称："&amp;"玉溪市动物卫生监督与疫病预防控制中心"</f>
        <v>单位名称：玉溪市动物卫生监督与疫病预防控制中心</v>
      </c>
      <c r="B3" s="141" t="str">
        <f>"单位名称："&amp;"玉溪市动物卫生监督与疫病预防控制中心"</f>
        <v>单位名称：玉溪市动物卫生监督与疫病预防控制中心</v>
      </c>
      <c r="C3" s="141"/>
      <c r="D3" s="141"/>
      <c r="E3" s="141"/>
      <c r="F3" s="141"/>
      <c r="G3" s="141"/>
      <c r="H3" s="141"/>
      <c r="I3" s="141"/>
      <c r="J3" s="7"/>
      <c r="K3" s="7"/>
      <c r="L3" s="7"/>
      <c r="M3" s="7"/>
      <c r="N3" s="7"/>
      <c r="O3" s="7"/>
      <c r="P3" s="7"/>
      <c r="Q3" s="7"/>
      <c r="U3" s="145"/>
      <c r="W3" s="134" t="s">
        <v>2</v>
      </c>
    </row>
    <row r="4" ht="21.75" customHeight="1" spans="1:23">
      <c r="A4" s="9" t="s">
        <v>219</v>
      </c>
      <c r="B4" s="9" t="s">
        <v>127</v>
      </c>
      <c r="C4" s="9" t="s">
        <v>128</v>
      </c>
      <c r="D4" s="9" t="s">
        <v>220</v>
      </c>
      <c r="E4" s="10" t="s">
        <v>129</v>
      </c>
      <c r="F4" s="10" t="s">
        <v>130</v>
      </c>
      <c r="G4" s="10" t="s">
        <v>131</v>
      </c>
      <c r="H4" s="10" t="s">
        <v>132</v>
      </c>
      <c r="I4" s="20" t="s">
        <v>30</v>
      </c>
      <c r="J4" s="20" t="s">
        <v>221</v>
      </c>
      <c r="K4" s="20"/>
      <c r="L4" s="20"/>
      <c r="M4" s="20"/>
      <c r="N4" s="20" t="s">
        <v>134</v>
      </c>
      <c r="O4" s="20"/>
      <c r="P4" s="20"/>
      <c r="Q4" s="10" t="s">
        <v>36</v>
      </c>
      <c r="R4" s="11" t="s">
        <v>222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4" t="s">
        <v>33</v>
      </c>
      <c r="K5" s="144"/>
      <c r="L5" s="144" t="s">
        <v>34</v>
      </c>
      <c r="M5" s="144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140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4" t="s">
        <v>32</v>
      </c>
      <c r="K6" s="144" t="s">
        <v>223</v>
      </c>
      <c r="L6" s="144"/>
      <c r="M6" s="14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</row>
    <row r="8" ht="32.9" customHeight="1" spans="1:23">
      <c r="A8" s="67"/>
      <c r="B8" s="143"/>
      <c r="C8" s="67" t="s">
        <v>224</v>
      </c>
      <c r="D8" s="67"/>
      <c r="E8" s="67"/>
      <c r="F8" s="67"/>
      <c r="G8" s="67"/>
      <c r="H8" s="67"/>
      <c r="I8" s="44">
        <v>11604</v>
      </c>
      <c r="J8" s="44">
        <v>11604</v>
      </c>
      <c r="K8" s="44">
        <v>11604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 t="s">
        <v>225</v>
      </c>
      <c r="B9" s="143" t="s">
        <v>226</v>
      </c>
      <c r="C9" s="67" t="s">
        <v>224</v>
      </c>
      <c r="D9" s="67" t="s">
        <v>64</v>
      </c>
      <c r="E9" s="67" t="s">
        <v>84</v>
      </c>
      <c r="F9" s="67" t="s">
        <v>227</v>
      </c>
      <c r="G9" s="67" t="s">
        <v>175</v>
      </c>
      <c r="H9" s="67" t="s">
        <v>176</v>
      </c>
      <c r="I9" s="44">
        <v>11604</v>
      </c>
      <c r="J9" s="44">
        <v>11604</v>
      </c>
      <c r="K9" s="44">
        <v>11604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ht="32.9" customHeight="1" spans="1:23">
      <c r="A10" s="67"/>
      <c r="B10" s="67"/>
      <c r="C10" s="67" t="s">
        <v>228</v>
      </c>
      <c r="D10" s="67"/>
      <c r="E10" s="67"/>
      <c r="F10" s="67"/>
      <c r="G10" s="67"/>
      <c r="H10" s="67"/>
      <c r="I10" s="44">
        <v>405800</v>
      </c>
      <c r="J10" s="44"/>
      <c r="K10" s="44"/>
      <c r="L10" s="44"/>
      <c r="M10" s="44"/>
      <c r="N10" s="44">
        <v>405800</v>
      </c>
      <c r="O10" s="44"/>
      <c r="P10" s="44"/>
      <c r="Q10" s="44"/>
      <c r="R10" s="44"/>
      <c r="S10" s="44"/>
      <c r="T10" s="44"/>
      <c r="U10" s="44"/>
      <c r="V10" s="44"/>
      <c r="W10" s="44"/>
    </row>
    <row r="11" ht="32.9" customHeight="1" spans="1:23">
      <c r="A11" s="67" t="s">
        <v>229</v>
      </c>
      <c r="B11" s="143" t="s">
        <v>230</v>
      </c>
      <c r="C11" s="67" t="s">
        <v>228</v>
      </c>
      <c r="D11" s="67" t="s">
        <v>64</v>
      </c>
      <c r="E11" s="67" t="s">
        <v>95</v>
      </c>
      <c r="F11" s="67" t="s">
        <v>231</v>
      </c>
      <c r="G11" s="67" t="s">
        <v>232</v>
      </c>
      <c r="H11" s="67" t="s">
        <v>233</v>
      </c>
      <c r="I11" s="44">
        <v>355800</v>
      </c>
      <c r="J11" s="44"/>
      <c r="K11" s="44"/>
      <c r="L11" s="44"/>
      <c r="M11" s="44"/>
      <c r="N11" s="44">
        <v>355800</v>
      </c>
      <c r="O11" s="44"/>
      <c r="P11" s="44"/>
      <c r="Q11" s="44"/>
      <c r="R11" s="44"/>
      <c r="S11" s="44"/>
      <c r="T11" s="44"/>
      <c r="U11" s="44"/>
      <c r="V11" s="44"/>
      <c r="W11" s="44"/>
    </row>
    <row r="12" ht="32.9" customHeight="1" spans="1:23">
      <c r="A12" s="67" t="s">
        <v>229</v>
      </c>
      <c r="B12" s="143" t="s">
        <v>230</v>
      </c>
      <c r="C12" s="67" t="s">
        <v>228</v>
      </c>
      <c r="D12" s="67" t="s">
        <v>64</v>
      </c>
      <c r="E12" s="67" t="s">
        <v>95</v>
      </c>
      <c r="F12" s="67" t="s">
        <v>231</v>
      </c>
      <c r="G12" s="67" t="s">
        <v>234</v>
      </c>
      <c r="H12" s="67" t="s">
        <v>77</v>
      </c>
      <c r="I12" s="44">
        <v>50000</v>
      </c>
      <c r="J12" s="44"/>
      <c r="K12" s="44"/>
      <c r="L12" s="44"/>
      <c r="M12" s="44"/>
      <c r="N12" s="44">
        <v>50000</v>
      </c>
      <c r="O12" s="44"/>
      <c r="P12" s="44"/>
      <c r="Q12" s="44"/>
      <c r="R12" s="44"/>
      <c r="S12" s="44"/>
      <c r="T12" s="44"/>
      <c r="U12" s="44"/>
      <c r="V12" s="44"/>
      <c r="W12" s="44"/>
    </row>
    <row r="13" ht="32.9" customHeight="1" spans="1:23">
      <c r="A13" s="67"/>
      <c r="B13" s="67"/>
      <c r="C13" s="67" t="s">
        <v>235</v>
      </c>
      <c r="D13" s="67"/>
      <c r="E13" s="67"/>
      <c r="F13" s="67"/>
      <c r="G13" s="67"/>
      <c r="H13" s="67"/>
      <c r="I13" s="44">
        <v>182514</v>
      </c>
      <c r="J13" s="44"/>
      <c r="K13" s="44"/>
      <c r="L13" s="44"/>
      <c r="M13" s="44"/>
      <c r="N13" s="44">
        <v>182514</v>
      </c>
      <c r="O13" s="44"/>
      <c r="P13" s="44"/>
      <c r="Q13" s="44"/>
      <c r="R13" s="44"/>
      <c r="S13" s="44"/>
      <c r="T13" s="44"/>
      <c r="U13" s="44"/>
      <c r="V13" s="44"/>
      <c r="W13" s="44"/>
    </row>
    <row r="14" ht="32.9" customHeight="1" spans="1:23">
      <c r="A14" s="67" t="s">
        <v>229</v>
      </c>
      <c r="B14" s="143" t="s">
        <v>236</v>
      </c>
      <c r="C14" s="67" t="s">
        <v>235</v>
      </c>
      <c r="D14" s="67" t="s">
        <v>64</v>
      </c>
      <c r="E14" s="67" t="s">
        <v>95</v>
      </c>
      <c r="F14" s="67" t="s">
        <v>231</v>
      </c>
      <c r="G14" s="67" t="s">
        <v>196</v>
      </c>
      <c r="H14" s="67" t="s">
        <v>197</v>
      </c>
      <c r="I14" s="44">
        <v>19330</v>
      </c>
      <c r="J14" s="44"/>
      <c r="K14" s="44"/>
      <c r="L14" s="44"/>
      <c r="M14" s="44"/>
      <c r="N14" s="44">
        <v>19330</v>
      </c>
      <c r="O14" s="44"/>
      <c r="P14" s="44"/>
      <c r="Q14" s="44"/>
      <c r="R14" s="44"/>
      <c r="S14" s="44"/>
      <c r="T14" s="44"/>
      <c r="U14" s="44"/>
      <c r="V14" s="44"/>
      <c r="W14" s="44"/>
    </row>
    <row r="15" ht="32.9" customHeight="1" spans="1:23">
      <c r="A15" s="67" t="s">
        <v>229</v>
      </c>
      <c r="B15" s="143" t="s">
        <v>236</v>
      </c>
      <c r="C15" s="67" t="s">
        <v>235</v>
      </c>
      <c r="D15" s="67" t="s">
        <v>64</v>
      </c>
      <c r="E15" s="67" t="s">
        <v>95</v>
      </c>
      <c r="F15" s="67" t="s">
        <v>231</v>
      </c>
      <c r="G15" s="67" t="s">
        <v>232</v>
      </c>
      <c r="H15" s="67" t="s">
        <v>233</v>
      </c>
      <c r="I15" s="44">
        <v>163184</v>
      </c>
      <c r="J15" s="44"/>
      <c r="K15" s="44"/>
      <c r="L15" s="44"/>
      <c r="M15" s="44"/>
      <c r="N15" s="44">
        <v>163184</v>
      </c>
      <c r="O15" s="44"/>
      <c r="P15" s="44"/>
      <c r="Q15" s="44"/>
      <c r="R15" s="44"/>
      <c r="S15" s="44"/>
      <c r="T15" s="44"/>
      <c r="U15" s="44"/>
      <c r="V15" s="44"/>
      <c r="W15" s="44"/>
    </row>
    <row r="16" ht="18.75" customHeight="1" spans="1:23">
      <c r="A16" s="45" t="s">
        <v>237</v>
      </c>
      <c r="B16" s="46"/>
      <c r="C16" s="46"/>
      <c r="D16" s="46"/>
      <c r="E16" s="46"/>
      <c r="F16" s="46"/>
      <c r="G16" s="46"/>
      <c r="H16" s="47"/>
      <c r="I16" s="44">
        <v>599918</v>
      </c>
      <c r="J16" s="44">
        <v>11604</v>
      </c>
      <c r="K16" s="44">
        <v>11604</v>
      </c>
      <c r="L16" s="44"/>
      <c r="M16" s="44"/>
      <c r="N16" s="44">
        <v>588314</v>
      </c>
      <c r="O16" s="44"/>
      <c r="P16" s="44"/>
      <c r="Q16" s="44"/>
      <c r="R16" s="44"/>
      <c r="S16" s="44"/>
      <c r="T16" s="44"/>
      <c r="U16" s="44"/>
      <c r="V16" s="44"/>
      <c r="W16" s="44"/>
    </row>
  </sheetData>
  <mergeCells count="28">
    <mergeCell ref="A2:W2"/>
    <mergeCell ref="A3:I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39" t="s">
        <v>238</v>
      </c>
    </row>
    <row r="2" ht="28.5" customHeight="1" spans="1:10">
      <c r="A2" s="138" t="s">
        <v>239</v>
      </c>
      <c r="B2" s="31"/>
      <c r="C2" s="31"/>
      <c r="D2" s="31"/>
      <c r="E2" s="31"/>
      <c r="F2" s="100"/>
      <c r="G2" s="31"/>
      <c r="H2" s="100"/>
      <c r="I2" s="100"/>
      <c r="J2" s="31"/>
    </row>
    <row r="3" ht="15" customHeight="1" spans="1:1">
      <c r="A3" s="5" t="str">
        <f>"单位名称："&amp;"玉溪市动物卫生监督与疫病预防控制中心"</f>
        <v>单位名称：玉溪市动物卫生监督与疫病预防控制中心</v>
      </c>
    </row>
    <row r="4" ht="14.25" customHeight="1" spans="1:10">
      <c r="A4" s="66" t="s">
        <v>240</v>
      </c>
      <c r="B4" s="66" t="s">
        <v>241</v>
      </c>
      <c r="C4" s="66" t="s">
        <v>242</v>
      </c>
      <c r="D4" s="66" t="s">
        <v>243</v>
      </c>
      <c r="E4" s="66" t="s">
        <v>244</v>
      </c>
      <c r="F4" s="53" t="s">
        <v>245</v>
      </c>
      <c r="G4" s="66" t="s">
        <v>246</v>
      </c>
      <c r="H4" s="53" t="s">
        <v>247</v>
      </c>
      <c r="I4" s="53" t="s">
        <v>248</v>
      </c>
      <c r="J4" s="66" t="s">
        <v>249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 t="s">
        <v>224</v>
      </c>
      <c r="B7" s="67" t="s">
        <v>250</v>
      </c>
      <c r="C7" s="67" t="s">
        <v>251</v>
      </c>
      <c r="D7" s="67" t="s">
        <v>252</v>
      </c>
      <c r="E7" s="67" t="s">
        <v>253</v>
      </c>
      <c r="F7" s="67" t="s">
        <v>254</v>
      </c>
      <c r="G7" s="42" t="s">
        <v>44</v>
      </c>
      <c r="H7" s="67" t="s">
        <v>255</v>
      </c>
      <c r="I7" s="67" t="s">
        <v>256</v>
      </c>
      <c r="J7" s="67" t="s">
        <v>253</v>
      </c>
    </row>
    <row r="8" ht="33.75" customHeight="1" spans="1:10">
      <c r="A8" s="67" t="s">
        <v>224</v>
      </c>
      <c r="B8" s="67" t="s">
        <v>250</v>
      </c>
      <c r="C8" s="67" t="s">
        <v>251</v>
      </c>
      <c r="D8" s="67" t="s">
        <v>252</v>
      </c>
      <c r="E8" s="67" t="s">
        <v>257</v>
      </c>
      <c r="F8" s="67" t="s">
        <v>254</v>
      </c>
      <c r="G8" s="42" t="s">
        <v>258</v>
      </c>
      <c r="H8" s="67" t="s">
        <v>259</v>
      </c>
      <c r="I8" s="67" t="s">
        <v>256</v>
      </c>
      <c r="J8" s="67" t="s">
        <v>257</v>
      </c>
    </row>
    <row r="9" ht="33.75" customHeight="1" spans="1:10">
      <c r="A9" s="67" t="s">
        <v>224</v>
      </c>
      <c r="B9" s="67" t="s">
        <v>250</v>
      </c>
      <c r="C9" s="67" t="s">
        <v>251</v>
      </c>
      <c r="D9" s="67" t="s">
        <v>260</v>
      </c>
      <c r="E9" s="67" t="s">
        <v>261</v>
      </c>
      <c r="F9" s="67" t="s">
        <v>254</v>
      </c>
      <c r="G9" s="42" t="s">
        <v>262</v>
      </c>
      <c r="H9" s="67"/>
      <c r="I9" s="67" t="s">
        <v>263</v>
      </c>
      <c r="J9" s="67" t="s">
        <v>261</v>
      </c>
    </row>
    <row r="10" ht="33.75" customHeight="1" spans="1:10">
      <c r="A10" s="67" t="s">
        <v>224</v>
      </c>
      <c r="B10" s="67" t="s">
        <v>250</v>
      </c>
      <c r="C10" s="67" t="s">
        <v>264</v>
      </c>
      <c r="D10" s="67" t="s">
        <v>265</v>
      </c>
      <c r="E10" s="67" t="s">
        <v>266</v>
      </c>
      <c r="F10" s="67" t="s">
        <v>254</v>
      </c>
      <c r="G10" s="42" t="s">
        <v>267</v>
      </c>
      <c r="H10" s="67"/>
      <c r="I10" s="67" t="s">
        <v>263</v>
      </c>
      <c r="J10" s="67" t="s">
        <v>268</v>
      </c>
    </row>
    <row r="11" ht="33.75" customHeight="1" spans="1:10">
      <c r="A11" s="67" t="s">
        <v>224</v>
      </c>
      <c r="B11" s="67" t="s">
        <v>250</v>
      </c>
      <c r="C11" s="67" t="s">
        <v>269</v>
      </c>
      <c r="D11" s="67" t="s">
        <v>270</v>
      </c>
      <c r="E11" s="67" t="s">
        <v>271</v>
      </c>
      <c r="F11" s="67" t="s">
        <v>272</v>
      </c>
      <c r="G11" s="42" t="s">
        <v>273</v>
      </c>
      <c r="H11" s="67" t="s">
        <v>274</v>
      </c>
      <c r="I11" s="67" t="s">
        <v>256</v>
      </c>
      <c r="J11" s="67" t="s">
        <v>275</v>
      </c>
    </row>
  </sheetData>
  <mergeCells count="4">
    <mergeCell ref="A2:J2"/>
    <mergeCell ref="A3:H3"/>
    <mergeCell ref="A7:A11"/>
    <mergeCell ref="B7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2026-01-29T09:26:00Z</dcterms:created>
  <dcterms:modified xsi:type="dcterms:W3CDTF">2026-01-30T07:46:23Z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DBCA2634E064407D9FDEF2AB61E4589C</vt:lpwstr>
  </property>
  <property fmtid="{D5CDD505-2E9C-101B-9397-08002B2CF9AE}" pid="3" name="KSOProductBuildVer">
    <vt:lpwstr>2052-11.8.2.12089</vt:lpwstr>
  </property>
</Properties>
</file>