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<sst xmlns="http://schemas.openxmlformats.org/spreadsheetml/2006/main" count="1834" uniqueCount="572">
  <si>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</si>
  <si>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</si>
  <si>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</si>
  <si>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</si>
  <si>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</si>
  <si>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</si>
  <si>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</si>
  <si>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</si>
  <si>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</si>
  <si>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</si>
  <si>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</si>
  <si>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</si>
  <si>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</si>
  <si>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</si>
  <si>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</si>
  <si>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</si>
  <si>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</si>
  <si>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</si>
  <si>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</si>
  <si>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</si>
  <si>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</si>
  <si>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</si>
  <si>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</si>
  <si>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</si>
  <si>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</si>
  <si>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</si>
  <si>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</si>
  <si>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</si>
  <si>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</si>
  <si>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</si>
  <si>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</si>
  <si>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</si>
  <si>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</si>
  <si>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</si>
  <si>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</si>
  <si>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</si>
  <si>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</si>
  <si>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</si>
  <si>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</si>
  <si>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</si>
  <si>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</si>
  <si>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</si>
  <si>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</si>
  <si>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</si>
  <si>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</si>
  <si>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</si>
  <si>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</si>
  <si>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</si>
  <si>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</si>
  <si>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</si>
  <si>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</si>
  <si>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</si>
  <si>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</si>
  <si>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</si>
  <si>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</si>
  <si>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</si>
  <si>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</si>
  <si>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</si>
  <si>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</si>
  <si>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</si>
  <si>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</si>
  <si>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</si>
  <si>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</si>
  <si>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105010</t>
  </si>
  <si>
    <t>玉溪师范学院附属中学</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</si>
  <si>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</si>
  <si>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</si>
  <si>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</si>
  <si>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</si>
  <si>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</si>
  <si>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</si>
  <si>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</si>
  <si>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</si>
  <si>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</si>
  <si>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</si>
  <si>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</si>
  <si>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</si>
  <si>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</si>
  <si>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205</t>
  </si>
  <si>
    <t>20502</t>
  </si>
  <si>
    <t>2050204</t>
  </si>
  <si>
    <t>208</t>
  </si>
  <si>
    <t>20805</t>
  </si>
  <si>
    <t>2080502</t>
  </si>
  <si>
    <t>2080505</t>
  </si>
  <si>
    <t>2080506</t>
  </si>
  <si>
    <t>20808</t>
  </si>
  <si>
    <t>2080801</t>
  </si>
  <si>
    <t>210</t>
  </si>
  <si>
    <t>21011</t>
  </si>
  <si>
    <t>2101101</t>
  </si>
  <si>
    <t>2101102</t>
  </si>
  <si>
    <t>2101103</t>
  </si>
  <si>
    <t>2101199</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</si>
  <si>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</si>
  <si>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</si>
  <si>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</si>
  <si>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</si>
  <si>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</si>
  <si>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</si>
  <si>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</si>
  <si>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</si>
  <si>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</si>
  <si>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</si>
  <si>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</si>
  <si>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</si>
  <si>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</si>
  <si>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</si>
  <si>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</si>
  <si>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</si>
  <si>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</si>
  <si>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</si>
  <si>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</si>
  <si>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</si>
  <si>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</si>
  <si>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</si>
  <si>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</si>
  <si>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</si>
  <si>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</si>
  <si>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</si>
  <si>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</si>
  <si>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</si>
  <si>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</si>
  <si>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</si>
  <si>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</si>
  <si>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</si>
  <si>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</si>
  <si>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</si>
  <si>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</si>
  <si>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</si>
  <si>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</si>
  <si>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</si>
  <si>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</si>
  <si>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</si>
  <si>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</si>
  <si>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</si>
  <si>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</si>
  <si>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</si>
  <si>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</si>
  <si>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</si>
  <si>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</si>
  <si>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</si>
  <si>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</si>
  <si>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530400210000000629766</t>
  </si>
  <si>
    <t>事业人员工资支出</t>
  </si>
  <si>
    <t>高中教育</t>
  </si>
  <si>
    <t>30101</t>
  </si>
  <si>
    <t>基本工资</t>
  </si>
  <si>
    <t>30102</t>
  </si>
  <si>
    <t>津贴补贴</t>
  </si>
  <si>
    <t>30107</t>
  </si>
  <si>
    <t>绩效工资</t>
  </si>
  <si>
    <t>购房补贴</t>
  </si>
  <si>
    <t>530400210000000629767</t>
  </si>
  <si>
    <t>社会保障缴费</t>
  </si>
  <si>
    <t>30112</t>
  </si>
  <si>
    <t>其他社会保障缴费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</si>
  <si>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</si>
  <si>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</si>
  <si>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</si>
  <si>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</si>
  <si>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</si>
  <si>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</si>
  <si>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</si>
  <si>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</si>
  <si>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</si>
  <si>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</si>
  <si>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530400210000000629768</t>
  </si>
  <si>
    <t>住房公积金</t>
  </si>
  <si>
    <t>30113</t>
  </si>
  <si>
    <t>530400210000000629769</t>
  </si>
  <si>
    <t>对个人和家庭的补助</t>
  </si>
  <si>
    <t>事业单位离退休</t>
  </si>
  <si>
    <t>30305</t>
  </si>
  <si>
    <t>生活补助</t>
  </si>
  <si>
    <t>530400241100002090117</t>
  </si>
  <si>
    <t>编外临聘人员经费</t>
  </si>
  <si>
    <t>30199</t>
  </si>
  <si>
    <t>其他工资福利支出</t>
  </si>
  <si>
    <t>530400241100002090465</t>
  </si>
  <si>
    <t>校长职级绩效奖励经费</t>
  </si>
  <si>
    <t>530400241100002091009</t>
  </si>
  <si>
    <t>奖励性绩效工资（工资部分）经费</t>
  </si>
  <si>
    <t>530400241100002091012</t>
  </si>
  <si>
    <t>奖励性绩效工资（高于部分）经费</t>
  </si>
  <si>
    <t>530400261100004876775</t>
  </si>
  <si>
    <t>职业年金记实经费</t>
  </si>
  <si>
    <t>机关事业单位职业年金缴费支出</t>
  </si>
  <si>
    <t>30109</t>
  </si>
  <si>
    <t>职业年金缴费</t>
  </si>
  <si>
    <t>530400261100004877026</t>
  </si>
  <si>
    <t>市直单位医疗照顾人员门诊医疗统筹补助经费</t>
  </si>
  <si>
    <t>30307</t>
  </si>
  <si>
    <t>医疗费补助</t>
  </si>
  <si>
    <t>530400261100004923822</t>
  </si>
  <si>
    <t>死亡一次性抚恤金及丧葬费专项资金</t>
  </si>
  <si>
    <t>死亡抚恤</t>
  </si>
  <si>
    <t>30304</t>
  </si>
  <si>
    <t>抚恤金</t>
  </si>
  <si>
    <t>530400261100004928770</t>
  </si>
  <si>
    <t>遗属生活补助专项经费</t>
  </si>
  <si>
    <t>预算05-1表</t>
  </si>
  <si>
    <t>2026年部门项目支出预算表</t>
  </si>
  <si>
    <t>项目分类</t>
  </si>
  <si>
    <t>项目单位</t>
  </si>
  <si>
    <t>本年拨款</t>
  </si>
  <si>
    <t>单位资金</t>
  </si>
  <si>
    <t>其中：本次下达</t>
  </si>
  <si>
    <t>非税收入返还专户专项资金</t>
  </si>
  <si>
    <t>事业发展类</t>
  </si>
  <si>
    <t>530400210000000630039</t>
  </si>
  <si>
    <t>30205</t>
  </si>
  <si>
    <t>水费</t>
  </si>
  <si>
    <t>30206</t>
  </si>
  <si>
    <t>电费</t>
  </si>
  <si>
    <t>30207</t>
  </si>
  <si>
    <t>邮电费</t>
  </si>
  <si>
    <t>30209</t>
  </si>
  <si>
    <t>物业管理费</t>
  </si>
  <si>
    <t>30211</t>
  </si>
  <si>
    <t>差旅费</t>
  </si>
  <si>
    <t>30213</t>
  </si>
  <si>
    <t>维修（护）费</t>
  </si>
  <si>
    <t>30216</t>
  </si>
  <si>
    <t>培训费</t>
  </si>
  <si>
    <t>30227</t>
  </si>
  <si>
    <t>委托业务费</t>
  </si>
  <si>
    <t>30308</t>
  </si>
  <si>
    <t>助学金</t>
  </si>
  <si>
    <t>31002</t>
  </si>
  <si>
    <t>办公设备购置</t>
  </si>
  <si>
    <t>玉溪师范学院附属中学非税收入返还专项资金</t>
  </si>
  <si>
    <t>530400221100000219409</t>
  </si>
  <si>
    <t>玉溪师院附中接受各类社会捐赠专项资金</t>
  </si>
  <si>
    <t>530400221100000883143</t>
  </si>
  <si>
    <t>玉溪师院附中超课时绩效专项资金</t>
  </si>
  <si>
    <t>专项业务类</t>
  </si>
  <si>
    <t>530400241100002093629</t>
  </si>
  <si>
    <t>30309</t>
  </si>
  <si>
    <t>奖励金</t>
  </si>
  <si>
    <t>引进省内外退休教师专项资金</t>
  </si>
  <si>
    <t>530400241100002124005</t>
  </si>
  <si>
    <t>收支专户利息专项资金</t>
  </si>
  <si>
    <t>530400241100002894479</t>
  </si>
  <si>
    <t>30201</t>
  </si>
  <si>
    <t>办公费</t>
  </si>
  <si>
    <t>30299</t>
  </si>
  <si>
    <t>其他商品和服务支出</t>
  </si>
  <si>
    <t>省级人才发展教育名师工作室专项资金</t>
  </si>
  <si>
    <t>530400241100003173493</t>
  </si>
  <si>
    <t>玉溪师院附中省管校用和组团式帮扶教师补助专项资金</t>
  </si>
  <si>
    <t>530400241100003210917</t>
  </si>
  <si>
    <t>普通高中生均公用经费专项资金</t>
  </si>
  <si>
    <t>民生类</t>
  </si>
  <si>
    <t>530400251100003584839</t>
  </si>
  <si>
    <t>30202</t>
  </si>
  <si>
    <t>印刷费</t>
  </si>
  <si>
    <t>30217</t>
  </si>
  <si>
    <t>30218</t>
  </si>
  <si>
    <t>专用材料费</t>
  </si>
  <si>
    <t>30226</t>
  </si>
  <si>
    <t>劳务费</t>
  </si>
  <si>
    <t>30228</t>
  </si>
  <si>
    <t>工会经费</t>
  </si>
  <si>
    <t>30231</t>
  </si>
  <si>
    <t>公务用车运行维护费</t>
  </si>
  <si>
    <t>30239</t>
  </si>
  <si>
    <t>其他交通费用</t>
  </si>
  <si>
    <t>31003</t>
  </si>
  <si>
    <t>专用设备购置</t>
  </si>
  <si>
    <t>玉溪师院附中国家助学金专项资金</t>
  </si>
  <si>
    <t>530400251100003585532</t>
  </si>
  <si>
    <t>玉溪师院附中免学杂费专项资金</t>
  </si>
  <si>
    <t>530400251100003586012</t>
  </si>
  <si>
    <t>玉溪师院附中生活补助专项资金</t>
  </si>
  <si>
    <t>530400251100003587626</t>
  </si>
  <si>
    <t>晋级升等专项资金</t>
  </si>
  <si>
    <t>530400251100004172604</t>
  </si>
  <si>
    <t>新建教学楼及学生宿舍项目专项资金</t>
  </si>
  <si>
    <t>530400251100004283408</t>
  </si>
  <si>
    <t>30901</t>
  </si>
  <si>
    <t>房屋建筑物购建</t>
  </si>
  <si>
    <t>玉溪师范学院附属中学集团化办学专项资金</t>
  </si>
  <si>
    <t>530400251100004358549</t>
  </si>
  <si>
    <t>云南省基础教育领域李红敏一级校长工作室专项资金</t>
  </si>
  <si>
    <t>530400251100004699596</t>
  </si>
  <si>
    <t>云南省基础教育领域省级学科带头人工作室专项资金</t>
  </si>
  <si>
    <t>530400251100004700122</t>
  </si>
  <si>
    <t>校园足球专项资金</t>
  </si>
  <si>
    <t>530400251100004705208</t>
  </si>
  <si>
    <t>义务教育优质均衡发展奖补资金</t>
  </si>
  <si>
    <t>530400251100004747633</t>
  </si>
  <si>
    <t>优秀班主任工作室专项资金</t>
  </si>
  <si>
    <t>530400251100004760314</t>
  </si>
  <si>
    <t>数字化校园建设专项资金</t>
  </si>
  <si>
    <t>530400251100004771355</t>
  </si>
  <si>
    <t>新建教学楼及学生宿舍专项资金</t>
  </si>
  <si>
    <t>530400251100004771748</t>
  </si>
  <si>
    <t>31001</t>
  </si>
  <si>
    <t>新建教学楼及学生宿舍附属设施建设专项资金</t>
  </si>
  <si>
    <t>530400251100004772500</t>
  </si>
  <si>
    <t>高中教育发展专项经费</t>
  </si>
  <si>
    <t>530400261100005131065</t>
  </si>
  <si>
    <t>普通高中脱贫家庭经济困难学生生活费补助专项资金</t>
  </si>
  <si>
    <t>530400261100005131782</t>
  </si>
  <si>
    <t>自有资金专项经费</t>
  </si>
  <si>
    <t>530400261100005139736</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</si>
  <si>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</si>
  <si>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</si>
  <si>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</si>
  <si>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</si>
  <si>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</si>
  <si>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</si>
  <si>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</si>
  <si>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</si>
  <si>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</si>
  <si>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</si>
  <si>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</si>
  <si>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</si>
  <si>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</si>
  <si>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2026年确保自有资金利息能足额开支，弥补公用经费资金不足。</t>
  </si>
  <si>
    <t>产出指标</t>
  </si>
  <si>
    <t>质量指标</t>
  </si>
  <si>
    <t>资金成功支付率</t>
  </si>
  <si>
    <t>&gt;=</t>
  </si>
  <si>
    <t>80</t>
  </si>
  <si>
    <t>%</t>
  </si>
  <si>
    <t>定量指标</t>
  </si>
  <si>
    <t>反映成功支付的资金占下达指标金额的比例</t>
  </si>
  <si>
    <t>时效指标</t>
  </si>
  <si>
    <t>资金支付及时率</t>
  </si>
  <si>
    <t>反映资金支付的及时情况</t>
  </si>
  <si>
    <t>资金支付时间</t>
  </si>
  <si>
    <t>&lt;=</t>
  </si>
  <si>
    <t>2026.12.31</t>
  </si>
  <si>
    <t>定性指标</t>
  </si>
  <si>
    <t>反映自有资金利息实际形成支出的时间</t>
  </si>
  <si>
    <t>效益指标</t>
  </si>
  <si>
    <t>社会效益</t>
  </si>
  <si>
    <t>推进教育事业发展</t>
  </si>
  <si>
    <t>=</t>
  </si>
  <si>
    <t>有利于</t>
  </si>
  <si>
    <t>反映对学校教育发展的推动作用</t>
  </si>
  <si>
    <t>满意度指标</t>
  </si>
  <si>
    <t>服务对象满意度</t>
  </si>
  <si>
    <t>受益对象满意度</t>
  </si>
  <si>
    <t>85</t>
  </si>
  <si>
    <t>反映受益师生的满意程度</t>
  </si>
  <si>
    <t>学校2026年预计下达24万元，主要用于按月发放教师汤立宏、黄其科引进人才费用，两位老师主要完成以下工作：（1）讲座辅导——开发校本性的学校课堂教学改进与课程优化实践项目指南10次；（2）项目开发——指导全校教师从学校课改实际出发，开发课改项目。在协助学校开发龙头项目的基础上，指导教师通过团队协作，每年运行的教科研项目2个；（3）申报项目，筛选立项，完善项目实践方案2个；（4）专家指导——以听课指导为纽带，进行项目实践与课堂教学改进融为一体的群众性教科研实践。听课、指导节数不少于30-40节。（5）校本实践——按照骨干先行、面上跟进的思路，不同学科教研组及学科教师进行相关项目的课堂教学实践，从国家课程校本化实施和校本课程特色建设的视角，深化课改项目实践。（6）专题研讨会1—2场，专题论坛2次，集中或个别现场对话指导18—20场次。
该项目旨在努力激活全校教师特别是优秀中青年教师的专业发展内驱力，在日常教学实践处寻找学校质量提升与教师专业发展的突破口中，通过学校上下的共同努力，每一学年度均形成一批校内优质课的课例和优秀校本课程，一批教师得到有效的专业发展指导，学校各个层级的课程领导力、实践力不断增强，促进学校加快形成新的教学品牌。形成一批贴近校本实际的优秀课改项目，形成一批优秀课、优秀教学案例和教学论文，推动学校品牌建设和教师专业发展。</t>
  </si>
  <si>
    <t>数量指标</t>
  </si>
  <si>
    <t>听课指导节数</t>
  </si>
  <si>
    <t>40</t>
  </si>
  <si>
    <t>节</t>
  </si>
  <si>
    <t>反映听课指导的节数</t>
  </si>
  <si>
    <t>讲座辅导及专题研讨会次数</t>
  </si>
  <si>
    <t>次</t>
  </si>
  <si>
    <t>反映开展讲座辅导、听课指导等的次数</t>
  </si>
  <si>
    <t>专家对话指导面达率</t>
  </si>
  <si>
    <t>反映专家与上课教师面对面指导情况</t>
  </si>
  <si>
    <t>校园文化建设和课程资源拓展</t>
  </si>
  <si>
    <t>70</t>
  </si>
  <si>
    <t>反映精品课件共建共享的情况及推广情况。</t>
  </si>
  <si>
    <t>教师培训满意度</t>
  </si>
  <si>
    <t>反映参训教师的满意度</t>
  </si>
  <si>
    <t>根据《云南省财政厅   云南省教育厅关于印发《云南省普通高中国家助学金管理办法》的通知》文件要求，主动联系玉溪市教育体育局学生资助中心，了解资助项目情况，积极争取资金和政策支持。认真落实国家各项资助政策，建立健全各项学生资助制度，保证贫困家庭学生不因贫困而失学。完善资助对象认定制度，将资助款项准确落实到最需要资助的学生手中，切实解决家庭经济困难学生的生活和学习问题。四是加大监管力度，保证学生资助工作各个环节公开、公正、公平，资助款及时、足额发放到位。认真核查符合条件的学生，制定实施方案，按标准及时发放，保障宣传力度，提高知晓度，做到应助尽助，确保家庭经济困难及三类家庭困难学生的就学权利，保障学生完成学业，2026年预算我校发放人数在上年发放基础上增加5%，共计发放607人，受助学生满意度达到99%。</t>
  </si>
  <si>
    <t>获补对象数</t>
  </si>
  <si>
    <t>393</t>
  </si>
  <si>
    <t>人</t>
  </si>
  <si>
    <t xml:space="preserve">反映受资助学生人数。
</t>
  </si>
  <si>
    <t>受助学生占在校学生比例</t>
  </si>
  <si>
    <t xml:space="preserve">反映受资助人数占比情况
</t>
  </si>
  <si>
    <t>补助资金当年到位率</t>
  </si>
  <si>
    <t>100</t>
  </si>
  <si>
    <t xml:space="preserve">反映补助资金到位情况。
</t>
  </si>
  <si>
    <t xml:space="preserve">反映资金支付及时情况。
</t>
  </si>
  <si>
    <t>补助学生政策的知晓度</t>
  </si>
  <si>
    <t xml:space="preserve">反映资助政策宣传情况，根据云财教〔2017〕65号要求，加大组织宣传力度，保障符合条件的学生及时申请。
</t>
  </si>
  <si>
    <t>普通高中资助年限</t>
  </si>
  <si>
    <t>年</t>
  </si>
  <si>
    <t xml:space="preserve">反映资助年限，普通高中学校学制3年，受助学生享受3年资助
</t>
  </si>
  <si>
    <t>受助学生满意度</t>
  </si>
  <si>
    <t>99</t>
  </si>
  <si>
    <t xml:space="preserve">反映受助学生对此项资助工作的满意度
</t>
  </si>
  <si>
    <t>我校2026年实际下达高考奖190万元，通过合理运用市级划拨的190万元高考奖励专项资金，重点实施教师激励计划，针对高三教学团队设立多维度奖励机制，着力解决教师教学积极性提升、教学质量优化及优秀教育成果巩固等核心问题，最终达成激发教师工作热情、教学质量提升、教师队伍稳定、强化高考备考效能、稳步提高学校高考重点率与本科上线率，同时通过榜样示范效应带动全校教师队伍建设，实现教育教学质量持续攀升的总体目标。</t>
  </si>
  <si>
    <t>教师集体备课次数</t>
  </si>
  <si>
    <t>反映一个学科一学年内开展集体备课次数的情况</t>
  </si>
  <si>
    <t>周末学生管理教师人次</t>
  </si>
  <si>
    <t>200</t>
  </si>
  <si>
    <t>人次</t>
  </si>
  <si>
    <t>反映周末学生管理工作的教师人次</t>
  </si>
  <si>
    <t>一线教师激励资金占比</t>
  </si>
  <si>
    <t>反映用于激励一线教师资金的情况（一线教师激励资金占比=一线教师激励资金/当年下达总资金）</t>
  </si>
  <si>
    <t>1.00</t>
  </si>
  <si>
    <t>反映该项目资金下达至实际发放的时间间隔</t>
  </si>
  <si>
    <t>在校学生巩固率</t>
  </si>
  <si>
    <t>60</t>
  </si>
  <si>
    <t>反映当年参加高考学生特控线上线率（上线学生/参加考试学生人数）</t>
  </si>
  <si>
    <t>学校师生满意度</t>
  </si>
  <si>
    <t>反映当年该项资金受益对象的满意程度</t>
  </si>
  <si>
    <t>根据《云南省财政厅云南省教育厅_云南省人力资源和社会保障厅_云南省退役军人事务厅_云南省军区动员局关于印发〈云南省学生资助资金管理实施办法〉的通知》文件通知要求，认真核查符合条件的学生，落实资助标准，按标准及时发放，保障宣传力度，提高知晓度，做到应助尽助，做好脱贫家庭经济困难学生（家庭经济困难残疾学生、农村低保家庭学生、农村特困救助供养学生）减免学费的资助，落实普通高中学生资助政策，免除脱贫困难家庭等经济困难学生学费，精准认定家庭经济困难学生，确保脱贫家庭困难等学生的就学权利，保障学生完成学业，我校2026年预算人数共计65人，受助学生满意度达到99%。</t>
  </si>
  <si>
    <t>50</t>
  </si>
  <si>
    <t xml:space="preserve">反映获资助对象人数。
</t>
  </si>
  <si>
    <t>补助标准达标率</t>
  </si>
  <si>
    <t xml:space="preserve">反映获资助达标情况，根据云财发电〔2016〕13号文件要求，受助学生必须按学校学费收费标准1200元/人资助。
</t>
  </si>
  <si>
    <t>补助资金发放及时</t>
  </si>
  <si>
    <t xml:space="preserve">反映资金发放及时性，按实施方案要求在接到上级下达资金文件经过公示后及时发到学生手中。
</t>
  </si>
  <si>
    <t>补助对象政策的知晓度</t>
  </si>
  <si>
    <t xml:space="preserve">反映资助政策宣传情况，根据云教贷〔2017〕17号、云财发电〔2016〕13号、云财教〔2016〕317号等文件通知要求，保障宣传力度，通过班会、黑板报、校园广播宣传提高知晓度
</t>
  </si>
  <si>
    <t xml:space="preserve">反映资助年限，普通高中学校学制3年
</t>
  </si>
  <si>
    <t xml:space="preserve">反映受助学生对此项资助工作的满意度调查
</t>
  </si>
  <si>
    <t>2026年，旨在及时足额发放该项助学金，更好保障贫困学生学习生活。</t>
  </si>
  <si>
    <t>按照实际资金分配学生</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</si>
  <si>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</si>
  <si>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</si>
  <si>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</si>
  <si>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</si>
  <si>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生活状况改善</t>
  </si>
  <si>
    <t>提高</t>
  </si>
  <si>
    <t>反映补助促进受助对象生活状况改善的情况。</t>
  </si>
  <si>
    <t>90</t>
  </si>
  <si>
    <t>反映获补助受益对象的满意程度。</t>
  </si>
  <si>
    <t>学校计划将2026年集团化办学资金用于弥补学校公用经费的不足，保障学校正常运转的同时提升校园文化、基建水平，改善师生工作、生活及学习环境。</t>
  </si>
  <si>
    <t>文化改造建设完成面积</t>
  </si>
  <si>
    <t>255</t>
  </si>
  <si>
    <t>平方米</t>
  </si>
  <si>
    <t>反映该项目资金用于文化改造建设，维修工程的面积数量</t>
  </si>
  <si>
    <t>验收合格率</t>
  </si>
  <si>
    <t>反映该项目是否验收合格</t>
  </si>
  <si>
    <t>计划完成率</t>
  </si>
  <si>
    <t>反映该项目工程实际完成情况占计划的比例</t>
  </si>
  <si>
    <t>文化广场活动次数</t>
  </si>
  <si>
    <t>反映校园文化建设完成后，在文化广场举办的活动次数</t>
  </si>
  <si>
    <t>反映学校师生的满意情况</t>
  </si>
  <si>
    <t>2026年，我校将严格遵循“精准识别、动态管理、全程护航”原则，针对预计资助的13名普通高中建档立卡贫困户学生，建立包含家庭收支、突发变故等12项指标的动态电子档案，确保资助对象100%精准；按每生每年不低于2500元标准（根据地区政策动态调整）发放生活费补助。
重点解决学生教材教辅购置等基本生活保障难题，同时配套心理健康辅导、学业一对一帮扶及职业规划指导，构建“经济资助+心理赋能+发展支持”三维保障体系，最终实现贫困学生零辍学、基本生活零缺口、学业发展零障碍，巩固教育脱贫攻坚成果，助力每个学生平等享有高质量高中教育。</t>
  </si>
  <si>
    <t>反映受资助学生人数</t>
  </si>
  <si>
    <t>反映补助标准达标情况</t>
  </si>
  <si>
    <t>资金发放及时率</t>
  </si>
  <si>
    <t>反映补助资金发放的及时性，按预算编制方案要求在接到上级下达资金文件经过公示后及时发到学生手中。</t>
  </si>
  <si>
    <t>可持续影响</t>
  </si>
  <si>
    <t>反映资助年限，普通高中学校学制3年，受助学生享受3年资助</t>
  </si>
  <si>
    <t>反映受助学生对此项资助工作的满意度调查</t>
  </si>
  <si>
    <t>普通高中生均公用经费由省和市共同承担，省级财政按预算内定额标准（即1200元/生.年）补助15%，剩余部分市属学校由市级承担，我校2026年按1946名学生人数测算，2000元/年.生，保障学校运转。资金主要用于学校水电费、邮电费、办公费、培训费、差旅费、维修（护）费等日常运转经费，有利于保障学校教育教学工作的顺利开展，进一步提高普通高中教育经费保障能力、提升高中运转水平、确保各项教育教学工作实施。</t>
  </si>
  <si>
    <t>经费下达测算学生人数</t>
  </si>
  <si>
    <t>1946</t>
  </si>
  <si>
    <t>反映经费测算学生人数</t>
  </si>
  <si>
    <t>教师培训经费占比</t>
  </si>
  <si>
    <t>反映培训费占生均公用经费的比例</t>
  </si>
  <si>
    <t>反映资金到位的及时性</t>
  </si>
  <si>
    <t>有效保障</t>
  </si>
  <si>
    <t>反映该项目资金有无有效保障学校日常运转</t>
  </si>
  <si>
    <t>反映受益对象（师生）的满意度</t>
  </si>
  <si>
    <t>2026年学校预计收到一笔标准化考场建设资金，用于专项标准化考场建设；一笔云南省计算机协会核拨的课题专项经费，用于计算机方面的专项开支。若2026年年中收到其他渠道捐赠核拨的自有资金，学校也计划用于改善学校办学条件，以最大发挥学校自有资金的使用效率。</t>
  </si>
  <si>
    <t>支付项目数量</t>
  </si>
  <si>
    <t>项</t>
  </si>
  <si>
    <t>反映该项目资金所支付的项目笔数</t>
  </si>
  <si>
    <t>反映项目验收情况。
竣工验收合格率=（验收合格单元工程数量/完工单元工程总数）×100%。</t>
  </si>
  <si>
    <t>反映资金实际支付完成的时间</t>
  </si>
  <si>
    <t>受益人群覆盖率</t>
  </si>
  <si>
    <t>反映项目设计受益人群或地区的实现情况。
受益人群覆盖率=（实际实现受益人群数/计划实现受益人群数）*100%</t>
  </si>
  <si>
    <t>反映该项目受益对象的满意程度</t>
  </si>
  <si>
    <t>我校2026年非税收入（事业单位国有资产出租出借等）返还用于支付校园零星修缮工程相关费用，本年度聚焦校园零星修缮工程，旨在及时、高效地解决校园内各类突发且紧急的设施损坏问题，确保在发现问题的第一时间启动修缮流程，迅速调配人力、物力资源，将修缮周期控制在最短合理时间内，最大程度降低对正常教学秩序和学生生活的影响。年度内完成至少5处教学设施（如教室门窗、桌椅等）、5处生活设施（如宿舍水电线路、卫生间设备等）的修缮工作，为师生创造一个安全、舒适、整洁的学习与生活环境。</t>
  </si>
  <si>
    <t>支付维修项目数量</t>
  </si>
  <si>
    <t>反映资金实际支付维修费的项目数</t>
  </si>
  <si>
    <t>竣工验收合格率</t>
  </si>
  <si>
    <t>反映该项目实施完成及时情况</t>
  </si>
  <si>
    <t>校园硬件条件</t>
  </si>
  <si>
    <t>改善</t>
  </si>
  <si>
    <t>反映项目实施后，校园硬件条件的提升情况。</t>
  </si>
  <si>
    <t>师生满意度</t>
  </si>
  <si>
    <t>反映调查人群中对设施建设或设施运行的满意度。
受益人群覆盖率=（调查人群中对设施建设或设施运行的人数/问卷调查人数）*100%</t>
  </si>
  <si>
    <t>根据中共玉溪市委办公室、玉溪市人民政府办公室印发《玉溪市加快基础教育改革发展提高教育质量若干措施》的通知精神，发挥评价对学校教育教学的正确导向作用，激励普通高中学校不断推进教学改革，全面提高质量，促进学生的个性发展、特色发展、全面发展，稳步提升高考成绩，提升高中教育教学质量，近年来玉溪市直高中超课时量开展课后服务已成为常态。从经市政府有关部门批准，从市直普通高中预算外收入中安排部分作为学校奖励性绩效增量，用于解决教师超课时量绩效工资。结合我校实际，为充分调动教师课后服务的积极性，按照多劳多得的原则发放周末及节假日教师超课时量绩效工资，真正体现‘多劳优教多得’的原则，我校制定了《玉溪师范学院附属中学周末及节假日超课时量绩效工资专项经费实施方案》，经学校教代会表决通过后，用于发放教师周末及节假日超工作量绩效、管理绩效。通过教育教学过程、工作量等方面的管理考核进行分配，充分发挥激励导向作用，调动教师课后服务的积极性，提高教育教学质量，努力完成市教育体育局下达的各项指标任务。</t>
  </si>
  <si>
    <t>每周周六超课时量</t>
  </si>
  <si>
    <t>300</t>
  </si>
  <si>
    <t>学时</t>
  </si>
  <si>
    <t>反映各年级周六上课情况，高一、高二、高三年级周六上课，每班每天9节课时。</t>
  </si>
  <si>
    <t>每周周日超课时量</t>
  </si>
  <si>
    <t>反映高三年级周日上课情况，每班每天5节课时。</t>
  </si>
  <si>
    <t>每周周六晚自习辅导超课时量</t>
  </si>
  <si>
    <t>反映各年级周六晚自习辅导情况，每班每天2节课时。</t>
  </si>
  <si>
    <t>反映项目资金实际支付完成情况</t>
  </si>
  <si>
    <t>95</t>
  </si>
  <si>
    <t>反映在校学生巩固情况</t>
  </si>
  <si>
    <t>受益对象满意率</t>
  </si>
  <si>
    <t>每学年组织学生对学校教育教学质量进行满意度调查</t>
  </si>
  <si>
    <t>我校2026年预计收学费237.6万元，住宿费47.7元，30%部分85.59万元用于周末课时费，70%部分199.71万元返还用于学校公用开支，其中编外人员用工费4.8万元单独申报项目。返还用于于物业管理费、编外人员经费、教育教学设备购置、水电费、培训费等，维护校园安全工作，进一步提高政治站位，强化责任意识，把学校安全责任落到实处，抓到细微处，强化“三防”，严控严管，加强安全能力建设，加大对广大师生法律法规教育力度，做实校园周边乱象的整治等工作；做好宿舍管理工作及绿化管护工作，改善学校教育教学环境，保障教育教学工作的开展。要是用物业管理费、教育教学设备购置、编外人员经费等，促进学校教育工作的顺利开展。</t>
  </si>
  <si>
    <t>设备购置</t>
  </si>
  <si>
    <t>反映支付的设备购置进度款数量</t>
  </si>
  <si>
    <t>反应教师培训费的占比情况</t>
  </si>
  <si>
    <t>非税收入返还时间</t>
  </si>
  <si>
    <t>反映非税收入实际返还时间</t>
  </si>
  <si>
    <t>保障学校有序运转</t>
  </si>
  <si>
    <t>推进</t>
  </si>
  <si>
    <t>反映资金保障学校运转情况</t>
  </si>
  <si>
    <t>反映受益对象满意度</t>
  </si>
  <si>
    <t>预算06表</t>
  </si>
  <si>
    <t>2026年部门政府性基金预算支出预算表</t>
  </si>
  <si>
    <t>单位:元</t>
  </si>
  <si>
    <t>政府性基金预算支出</t>
  </si>
  <si>
    <t>注：2026年无政府性基金预算支出，此表为空。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</si>
  <si>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</si>
  <si>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</si>
  <si>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</si>
  <si>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</si>
  <si>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</si>
  <si>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</si>
  <si>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</si>
  <si>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</si>
  <si>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</si>
  <si>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</si>
  <si>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</si>
  <si>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</si>
  <si>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采购公务用车运行维护相关服务</t>
  </si>
  <si>
    <t>批</t>
  </si>
  <si>
    <t>采购台式电脑</t>
  </si>
  <si>
    <t>台</t>
  </si>
  <si>
    <t>采购笔记本电脑</t>
  </si>
  <si>
    <t>采购打印纸</t>
  </si>
  <si>
    <t>采购打印机</t>
  </si>
  <si>
    <t>采购激光打印机</t>
  </si>
  <si>
    <t>采购电脑</t>
  </si>
  <si>
    <t>次/年</t>
  </si>
  <si>
    <t>预算08表</t>
  </si>
  <si>
    <t>2026年部门政府购买服务预算表</t>
  </si>
  <si>
    <t>政府购买服务项目</t>
  </si>
  <si>
    <t>政府购买服务目录</t>
  </si>
  <si>
    <t>注：2026年无政府购买服务预算，此表为空。</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</si>
  <si>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</si>
  <si>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</si>
  <si>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</si>
  <si>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</si>
  <si>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</si>
  <si>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</si>
  <si>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</si>
  <si>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</si>
  <si>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</si>
  <si>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</si>
  <si>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</si>
  <si>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</si>
  <si>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</si>
  <si>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</si>
  <si>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</si>
  <si>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注：2026年无市对下转移支付预算，此表为空。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</si>
  <si>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</si>
  <si>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</si>
  <si>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</si>
  <si>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</si>
  <si>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</si>
  <si>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</si>
  <si>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</si>
  <si>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</si>
  <si>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</si>
  <si>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</si>
  <si>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</si>
  <si>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设备</t>
  </si>
  <si>
    <t>A02021003 A4黑白打印机</t>
  </si>
  <si>
    <t>打印机</t>
  </si>
  <si>
    <t>A02010108 便携式计算机</t>
  </si>
  <si>
    <t>笔记本电脑</t>
  </si>
  <si>
    <t>预算11表</t>
  </si>
  <si>
    <t>2026年上级补助项目支出预算表</t>
  </si>
  <si>
    <t>上级补助</t>
  </si>
  <si>
    <t>注：2026年无上级补助项目支出预算，此表为空。</t>
  </si>
  <si>
    <t>预算12表</t>
  </si>
  <si>
    <t>2026年部门项目支出中期规划预算表</t>
  </si>
  <si>
    <t>项目级次</t>
  </si>
  <si>
    <t>2026年</t>
  </si>
  <si>
    <t>2027年</t>
  </si>
  <si>
    <t>2028年</t>
  </si>
  <si>
    <t>313 事业发展类</t>
  </si>
  <si>
    <t>本级</t>
  </si>
  <si>
    <t>312 民生类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</si>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</sst>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6" fontId="1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9"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177" fontId="11" fillId="0" borderId="7">
      <alignment horizontal="right" vertical="center"/>
    </xf>
    <xf numFmtId="0" fontId="27" fillId="0" borderId="0" applyNumberFormat="0" applyFill="0" applyBorder="0" applyAlignment="0" applyProtection="0">
      <alignment vertical="center"/>
    </xf>
    <xf numFmtId="0" fontId="19" fillId="7" borderId="16"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25" fillId="9" borderId="0" applyNumberFormat="0" applyBorder="0" applyAlignment="0" applyProtection="0">
      <alignment vertical="center"/>
    </xf>
    <xf numFmtId="0" fontId="28" fillId="0" borderId="18" applyNumberFormat="0" applyFill="0" applyAlignment="0" applyProtection="0">
      <alignment vertical="center"/>
    </xf>
    <xf numFmtId="0" fontId="25" fillId="10" borderId="0" applyNumberFormat="0" applyBorder="0" applyAlignment="0" applyProtection="0">
      <alignment vertical="center"/>
    </xf>
    <xf numFmtId="0" fontId="34" fillId="11" borderId="19" applyNumberFormat="0" applyAlignment="0" applyProtection="0">
      <alignment vertical="center"/>
    </xf>
    <xf numFmtId="0" fontId="35" fillId="11" borderId="15" applyNumberFormat="0" applyAlignment="0" applyProtection="0">
      <alignment vertical="center"/>
    </xf>
    <xf numFmtId="0" fontId="36" fillId="12" borderId="20"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8" fontId="11" fillId="0" borderId="7">
      <alignment horizontal="right" vertical="center"/>
    </xf>
    <xf numFmtId="49" fontId="11" fillId="0" borderId="7">
      <alignment horizontal="left" vertical="center" wrapText="1"/>
    </xf>
    <xf numFmtId="178" fontId="11" fillId="0" borderId="7">
      <alignment horizontal="right" vertical="center"/>
    </xf>
    <xf numFmtId="179" fontId="11" fillId="0" borderId="7">
      <alignment horizontal="right" vertical="center"/>
    </xf>
    <xf numFmtId="180" fontId="11" fillId="0" borderId="7">
      <alignment horizontal="right" vertical="center"/>
    </xf>
  </cellStyleXfs>
  <cellXfs count="170">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78"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8"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xf>
    <xf numFmtId="0" fontId="9" fillId="0" borderId="9"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8" fontId="3" fillId="0" borderId="7" xfId="0" applyNumberFormat="1" applyFont="1" applyBorder="1" applyAlignment="1">
      <alignment horizontal="right" vertical="center"/>
    </xf>
    <xf numFmtId="0" fontId="3" fillId="0" borderId="12"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0" borderId="14"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8" fontId="7" fillId="0" borderId="7" xfId="54"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7" fillId="0" borderId="7" xfId="53" applyNumberFormat="1" applyFont="1" applyBorder="1" applyAlignment="1">
      <alignment horizontal="left" vertical="center" wrapText="1"/>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178" fontId="11" fillId="0" borderId="7" xfId="53" applyNumberFormat="1" applyFont="1" applyBorder="1" applyAlignment="1">
      <alignment horizontal="right" vertical="center" wrapText="1"/>
    </xf>
    <xf numFmtId="49" fontId="11" fillId="0" borderId="8" xfId="53" applyNumberFormat="1" applyFont="1" applyBorder="1">
      <alignment horizontal="left" vertical="center" wrapText="1"/>
    </xf>
    <xf numFmtId="49" fontId="11" fillId="0" borderId="4" xfId="53" applyNumberFormat="1" applyFont="1" applyBorder="1">
      <alignment horizontal="left" vertical="center" wrapText="1"/>
    </xf>
    <xf numFmtId="49" fontId="11" fillId="0" borderId="6" xfId="53" applyNumberFormat="1" applyFont="1" applyBorder="1">
      <alignment horizontal="left" vertical="center" wrapText="1"/>
    </xf>
    <xf numFmtId="180"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1"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78" fontId="11" fillId="0" borderId="7" xfId="0" applyNumberFormat="1" applyFont="1" applyBorder="1" applyAlignment="1">
      <alignment horizontal="right" vertical="center"/>
    </xf>
    <xf numFmtId="178" fontId="21" fillId="0" borderId="7" xfId="0" applyNumberFormat="1" applyFont="1" applyBorder="1" applyAlignment="1">
      <alignment horizontal="left" vertical="center"/>
    </xf>
    <xf numFmtId="178" fontId="11" fillId="0" borderId="7" xfId="54" applyNumberFormat="1" applyFont="1" applyBorder="1">
      <alignment horizontal="right" vertical="center"/>
    </xf>
    <xf numFmtId="178"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tabSelected="1" workbookViewId="0">
      <selection activeCell="B5" sqref="B5"/>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8" t="s">
        <v>0</v>
      </c>
      <c r="B1" s="162"/>
      <c r="C1" s="162"/>
      <c r="D1" s="162"/>
    </row>
    <row r="2" ht="28.5" customHeight="1" spans="1:4">
      <c r="A2" s="163" t="s">
        <v>1</v>
      </c>
      <c r="B2" s="163"/>
      <c r="C2" s="163"/>
      <c r="D2" s="163"/>
    </row>
    <row r="3" ht="18.75" customHeight="1" spans="1:4">
      <c r="A3" s="150" t="str">
        <f>"单位名称："&amp;"玉溪师范学院附属中学"</f>
        <v>单位名称：玉溪师范学院附属中学</v>
      </c>
      <c r="B3" s="150"/>
      <c r="C3" s="150"/>
      <c r="D3" s="148" t="s">
        <v>2</v>
      </c>
    </row>
    <row r="4" ht="18.75" customHeight="1" spans="1:4">
      <c r="A4" s="151" t="s">
        <v>3</v>
      </c>
      <c r="B4" s="151"/>
      <c r="C4" s="151" t="s">
        <v>4</v>
      </c>
      <c r="D4" s="151"/>
    </row>
    <row r="5" ht="18.75" customHeight="1" spans="1:4">
      <c r="A5" s="151" t="s">
        <v>5</v>
      </c>
      <c r="B5" s="151" t="s">
        <v>6</v>
      </c>
      <c r="C5" s="151" t="s">
        <v>7</v>
      </c>
      <c r="D5" s="151" t="s">
        <v>6</v>
      </c>
    </row>
    <row r="6" ht="18.75" customHeight="1" spans="1:4">
      <c r="A6" s="150" t="s">
        <v>8</v>
      </c>
      <c r="B6" s="167">
        <v>47590492.66</v>
      </c>
      <c r="C6" s="168" t="str">
        <f>"一"&amp;"、"&amp;"教育支出"</f>
        <v>一、教育支出</v>
      </c>
      <c r="D6" s="167">
        <v>72803020.01</v>
      </c>
    </row>
    <row r="7" ht="18.75" customHeight="1" spans="1:4">
      <c r="A7" s="150" t="s">
        <v>9</v>
      </c>
      <c r="B7" s="167"/>
      <c r="C7" s="168" t="str">
        <f>"二"&amp;"、"&amp;"社会保障和就业支出"</f>
        <v>二、社会保障和就业支出</v>
      </c>
      <c r="D7" s="167">
        <v>8197876.32</v>
      </c>
    </row>
    <row r="8" ht="18.75" customHeight="1" spans="1:4">
      <c r="A8" s="150" t="s">
        <v>10</v>
      </c>
      <c r="B8" s="167"/>
      <c r="C8" s="168" t="str">
        <f>"三"&amp;"、"&amp;"卫生健康支出"</f>
        <v>三、卫生健康支出</v>
      </c>
      <c r="D8" s="167">
        <v>3716564.83</v>
      </c>
    </row>
    <row r="9" ht="18.75" customHeight="1" spans="1:4">
      <c r="A9" s="150" t="s">
        <v>11</v>
      </c>
      <c r="B9" s="167">
        <v>3708900</v>
      </c>
      <c r="C9" s="168" t="str">
        <f>"四"&amp;"、"&amp;"住房保障支出"</f>
        <v>四、住房保障支出</v>
      </c>
      <c r="D9" s="167">
        <v>3181536</v>
      </c>
    </row>
    <row r="10" ht="18.75" customHeight="1" spans="1:4">
      <c r="A10" s="150" t="s">
        <v>12</v>
      </c>
      <c r="B10" s="167">
        <v>885000</v>
      </c>
      <c r="C10" s="150"/>
      <c r="D10" s="150"/>
    </row>
    <row r="11" ht="18.75" customHeight="1" spans="1:4">
      <c r="A11" s="150" t="s">
        <v>13</v>
      </c>
      <c r="B11" s="167"/>
      <c r="C11" s="150"/>
      <c r="D11" s="150"/>
    </row>
    <row r="12" ht="18.75" customHeight="1" spans="1:4">
      <c r="A12" s="150" t="s">
        <v>14</v>
      </c>
      <c r="B12" s="167"/>
      <c r="C12" s="150"/>
      <c r="D12" s="150"/>
    </row>
    <row r="13" ht="18.75" customHeight="1" spans="1:4">
      <c r="A13" s="150" t="s">
        <v>15</v>
      </c>
      <c r="B13" s="167"/>
      <c r="C13" s="150"/>
      <c r="D13" s="150"/>
    </row>
    <row r="14" ht="18.75" customHeight="1" spans="1:4">
      <c r="A14" s="150" t="s">
        <v>16</v>
      </c>
      <c r="B14" s="167"/>
      <c r="C14" s="150"/>
      <c r="D14" s="150"/>
    </row>
    <row r="15" ht="18.75" customHeight="1" spans="1:4">
      <c r="A15" s="150" t="s">
        <v>17</v>
      </c>
      <c r="B15" s="167">
        <v>885000</v>
      </c>
      <c r="C15" s="150"/>
      <c r="D15" s="150"/>
    </row>
    <row r="16" ht="18.75" customHeight="1" spans="1:4">
      <c r="A16" s="169" t="s">
        <v>18</v>
      </c>
      <c r="B16" s="167">
        <v>52184392.66</v>
      </c>
      <c r="C16" s="169" t="s">
        <v>19</v>
      </c>
      <c r="D16" s="167">
        <v>87898997.16</v>
      </c>
    </row>
    <row r="17" ht="18.75" customHeight="1" spans="1:4">
      <c r="A17" s="164" t="s">
        <v>20</v>
      </c>
      <c r="B17" s="150"/>
      <c r="C17" s="164" t="s">
        <v>21</v>
      </c>
      <c r="D17" s="150"/>
    </row>
    <row r="18" ht="18.75" customHeight="1" spans="1:4">
      <c r="A18" s="60" t="s">
        <v>22</v>
      </c>
      <c r="B18" s="167">
        <v>35714604.5</v>
      </c>
      <c r="C18" s="60" t="s">
        <v>22</v>
      </c>
      <c r="D18" s="167"/>
    </row>
    <row r="19" ht="18.75" customHeight="1" spans="1:4">
      <c r="A19" s="60" t="s">
        <v>23</v>
      </c>
      <c r="B19" s="167"/>
      <c r="C19" s="60" t="s">
        <v>23</v>
      </c>
      <c r="D19" s="167"/>
    </row>
    <row r="20" ht="18.75" customHeight="1" spans="1:4">
      <c r="A20" s="169" t="s">
        <v>24</v>
      </c>
      <c r="B20" s="167">
        <v>87898997.16</v>
      </c>
      <c r="C20" s="169" t="s">
        <v>25</v>
      </c>
      <c r="D20" s="167">
        <v>87898997.16</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15" sqref="A15"/>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1"/>
      <c r="F1" s="132" t="s">
        <v>494</v>
      </c>
    </row>
    <row r="2" ht="28.5" customHeight="1" spans="1:6">
      <c r="A2" s="32" t="s">
        <v>495</v>
      </c>
      <c r="B2" s="32"/>
      <c r="C2" s="32"/>
      <c r="D2" s="32"/>
      <c r="E2" s="32"/>
      <c r="F2" s="32"/>
    </row>
    <row r="3" ht="15" customHeight="1" spans="1:6">
      <c r="A3" s="133" t="str">
        <f>"单位名称："&amp;"玉溪师范学院附属中学"</f>
        <v>单位名称：玉溪师范学院附属中学</v>
      </c>
      <c r="B3" s="134"/>
      <c r="C3" s="134"/>
      <c r="D3" s="73"/>
      <c r="E3" s="73"/>
      <c r="F3" s="135" t="s">
        <v>496</v>
      </c>
    </row>
    <row r="4" ht="18.75" customHeight="1" spans="1:6">
      <c r="A4" s="34" t="s">
        <v>124</v>
      </c>
      <c r="B4" s="34" t="s">
        <v>67</v>
      </c>
      <c r="C4" s="34" t="s">
        <v>68</v>
      </c>
      <c r="D4" s="35" t="s">
        <v>497</v>
      </c>
      <c r="E4" s="42"/>
      <c r="F4" s="42"/>
    </row>
    <row r="5" ht="30" customHeight="1" spans="1:6">
      <c r="A5" s="41"/>
      <c r="B5" s="41"/>
      <c r="C5" s="41"/>
      <c r="D5" s="35" t="s">
        <v>30</v>
      </c>
      <c r="E5" s="42" t="s">
        <v>71</v>
      </c>
      <c r="F5" s="42" t="s">
        <v>72</v>
      </c>
    </row>
    <row r="6" ht="16.5" customHeight="1" spans="1:6">
      <c r="A6" s="42">
        <v>1</v>
      </c>
      <c r="B6" s="42">
        <v>2</v>
      </c>
      <c r="C6" s="42">
        <v>3</v>
      </c>
      <c r="D6" s="42">
        <v>4</v>
      </c>
      <c r="E6" s="42">
        <v>5</v>
      </c>
      <c r="F6" s="42">
        <v>6</v>
      </c>
    </row>
    <row r="7" ht="20.25" customHeight="1" spans="1:6">
      <c r="A7" s="43"/>
      <c r="B7" s="43"/>
      <c r="C7" s="43"/>
      <c r="D7" s="24"/>
      <c r="E7" s="136"/>
      <c r="F7" s="136"/>
    </row>
    <row r="8" ht="17.25" customHeight="1" spans="1:6">
      <c r="A8" s="137" t="s">
        <v>307</v>
      </c>
      <c r="B8" s="138"/>
      <c r="C8" s="138" t="s">
        <v>307</v>
      </c>
      <c r="D8" s="136"/>
      <c r="E8" s="136"/>
      <c r="F8" s="136"/>
    </row>
    <row r="9" customHeight="1" spans="1:1">
      <c r="A9" t="s">
        <v>498</v>
      </c>
    </row>
  </sheetData>
  <mergeCells count="7">
    <mergeCell ref="A2:F2"/>
    <mergeCell ref="A3:E3"/>
    <mergeCell ref="D4:F4"/>
    <mergeCell ref="A8:C8"/>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workbookViewId="0">
      <selection activeCell="C24" sqref="C24"/>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499</v>
      </c>
      <c r="B1" s="30"/>
      <c r="C1" s="30"/>
      <c r="D1" s="30"/>
      <c r="E1" s="30"/>
      <c r="F1" s="30"/>
      <c r="G1" s="30"/>
      <c r="H1" s="30"/>
      <c r="I1" s="30"/>
      <c r="J1" s="30"/>
      <c r="K1" s="30"/>
      <c r="L1" s="30"/>
      <c r="M1" s="30"/>
      <c r="N1" s="30"/>
      <c r="O1" s="49"/>
      <c r="P1" s="49"/>
      <c r="Q1" s="30"/>
    </row>
    <row r="2" ht="27.75" customHeight="1" spans="1:17">
      <c r="A2" s="71" t="s">
        <v>500</v>
      </c>
      <c r="B2" s="32"/>
      <c r="C2" s="32"/>
      <c r="D2" s="32"/>
      <c r="E2" s="32"/>
      <c r="F2" s="32"/>
      <c r="G2" s="32"/>
      <c r="H2" s="32"/>
      <c r="I2" s="32"/>
      <c r="J2" s="32"/>
      <c r="K2" s="101"/>
      <c r="L2" s="32"/>
      <c r="M2" s="32"/>
      <c r="N2" s="32"/>
      <c r="O2" s="101"/>
      <c r="P2" s="101"/>
      <c r="Q2" s="32"/>
    </row>
    <row r="3" ht="18.75" customHeight="1" spans="1:17">
      <c r="A3" s="110" t="str">
        <f>"单位名称："&amp;"玉溪师范学院附属中学"</f>
        <v>单位名称：玉溪师范学院附属中学</v>
      </c>
      <c r="B3" s="7"/>
      <c r="C3" s="7"/>
      <c r="D3" s="7"/>
      <c r="E3" s="7"/>
      <c r="F3" s="7"/>
      <c r="G3" s="7"/>
      <c r="H3" s="7"/>
      <c r="I3" s="7"/>
      <c r="J3" s="7"/>
      <c r="O3" s="78"/>
      <c r="P3" s="78"/>
      <c r="Q3" s="129" t="s">
        <v>2</v>
      </c>
    </row>
    <row r="4" ht="15.75" customHeight="1" spans="1:17">
      <c r="A4" s="34" t="s">
        <v>501</v>
      </c>
      <c r="B4" s="111" t="s">
        <v>502</v>
      </c>
      <c r="C4" s="111" t="s">
        <v>503</v>
      </c>
      <c r="D4" s="111" t="s">
        <v>504</v>
      </c>
      <c r="E4" s="111" t="s">
        <v>505</v>
      </c>
      <c r="F4" s="111" t="s">
        <v>506</v>
      </c>
      <c r="G4" s="112" t="s">
        <v>131</v>
      </c>
      <c r="H4" s="112"/>
      <c r="I4" s="112"/>
      <c r="J4" s="112"/>
      <c r="K4" s="121"/>
      <c r="L4" s="112"/>
      <c r="M4" s="112"/>
      <c r="N4" s="112"/>
      <c r="O4" s="122"/>
      <c r="P4" s="121"/>
      <c r="Q4" s="130"/>
    </row>
    <row r="5" ht="17.25" customHeight="1" spans="1:17">
      <c r="A5" s="37"/>
      <c r="B5" s="113"/>
      <c r="C5" s="113"/>
      <c r="D5" s="113"/>
      <c r="E5" s="113"/>
      <c r="F5" s="113"/>
      <c r="G5" s="113" t="s">
        <v>30</v>
      </c>
      <c r="H5" s="113" t="s">
        <v>33</v>
      </c>
      <c r="I5" s="113" t="s">
        <v>507</v>
      </c>
      <c r="J5" s="113" t="s">
        <v>508</v>
      </c>
      <c r="K5" s="123" t="s">
        <v>509</v>
      </c>
      <c r="L5" s="124" t="s">
        <v>510</v>
      </c>
      <c r="M5" s="124"/>
      <c r="N5" s="124"/>
      <c r="O5" s="125"/>
      <c r="P5" s="126"/>
      <c r="Q5" s="114"/>
    </row>
    <row r="6" ht="54" customHeight="1" spans="1:17">
      <c r="A6" s="40"/>
      <c r="B6" s="114"/>
      <c r="C6" s="114"/>
      <c r="D6" s="114"/>
      <c r="E6" s="114"/>
      <c r="F6" s="114"/>
      <c r="G6" s="114"/>
      <c r="H6" s="114" t="s">
        <v>32</v>
      </c>
      <c r="I6" s="114"/>
      <c r="J6" s="114"/>
      <c r="K6" s="127"/>
      <c r="L6" s="114" t="s">
        <v>32</v>
      </c>
      <c r="M6" s="114" t="s">
        <v>39</v>
      </c>
      <c r="N6" s="114" t="s">
        <v>138</v>
      </c>
      <c r="O6" s="128" t="s">
        <v>41</v>
      </c>
      <c r="P6" s="127" t="s">
        <v>42</v>
      </c>
      <c r="Q6" s="114" t="s">
        <v>43</v>
      </c>
    </row>
    <row r="7" ht="15" customHeight="1" spans="1:17">
      <c r="A7" s="41">
        <v>1</v>
      </c>
      <c r="B7" s="115">
        <v>2</v>
      </c>
      <c r="C7" s="115">
        <v>3</v>
      </c>
      <c r="D7" s="115">
        <v>4</v>
      </c>
      <c r="E7" s="115">
        <v>5</v>
      </c>
      <c r="F7" s="115">
        <v>6</v>
      </c>
      <c r="G7" s="116">
        <v>7</v>
      </c>
      <c r="H7" s="116">
        <v>8</v>
      </c>
      <c r="I7" s="116">
        <v>9</v>
      </c>
      <c r="J7" s="116">
        <v>10</v>
      </c>
      <c r="K7" s="116">
        <v>11</v>
      </c>
      <c r="L7" s="116">
        <v>12</v>
      </c>
      <c r="M7" s="116">
        <v>13</v>
      </c>
      <c r="N7" s="116">
        <v>14</v>
      </c>
      <c r="O7" s="116">
        <v>15</v>
      </c>
      <c r="P7" s="116">
        <v>16</v>
      </c>
      <c r="Q7" s="116">
        <v>17</v>
      </c>
    </row>
    <row r="8" ht="21" customHeight="1" spans="1:17">
      <c r="A8" s="94" t="s">
        <v>64</v>
      </c>
      <c r="B8" s="95"/>
      <c r="C8" s="95"/>
      <c r="D8" s="95"/>
      <c r="E8" s="117"/>
      <c r="F8" s="118">
        <v>933266.08</v>
      </c>
      <c r="G8" s="45">
        <v>933266.08</v>
      </c>
      <c r="H8" s="45">
        <v>76900</v>
      </c>
      <c r="I8" s="45"/>
      <c r="J8" s="45"/>
      <c r="K8" s="45">
        <v>856366.08</v>
      </c>
      <c r="L8" s="45"/>
      <c r="M8" s="45"/>
      <c r="N8" s="45"/>
      <c r="O8" s="45"/>
      <c r="P8" s="45"/>
      <c r="Q8" s="45"/>
    </row>
    <row r="9" ht="21" customHeight="1" spans="1:17">
      <c r="A9" s="94" t="str">
        <f t="shared" ref="A9:A15" si="0">"      "&amp;"普通高中生均公用经费专项资金"</f>
        <v>      普通高中生均公用经费专项资金</v>
      </c>
      <c r="B9" s="95" t="s">
        <v>511</v>
      </c>
      <c r="C9" s="95" t="str">
        <f>"C"&amp;"  "&amp;"服务"</f>
        <v>C  服务</v>
      </c>
      <c r="D9" s="119" t="s">
        <v>512</v>
      </c>
      <c r="E9" s="120">
        <v>1</v>
      </c>
      <c r="F9" s="24">
        <v>26200</v>
      </c>
      <c r="G9" s="45">
        <v>26200</v>
      </c>
      <c r="H9" s="45">
        <v>26200</v>
      </c>
      <c r="I9" s="45"/>
      <c r="J9" s="45"/>
      <c r="K9" s="45"/>
      <c r="L9" s="45"/>
      <c r="M9" s="45"/>
      <c r="N9" s="45"/>
      <c r="O9" s="45"/>
      <c r="P9" s="45"/>
      <c r="Q9" s="45"/>
    </row>
    <row r="10" ht="21" customHeight="1" spans="1:17">
      <c r="A10" s="94" t="str">
        <f t="shared" si="0"/>
        <v>      普通高中生均公用经费专项资金</v>
      </c>
      <c r="B10" s="95" t="s">
        <v>513</v>
      </c>
      <c r="C10" s="95" t="str">
        <f t="shared" ref="C10:C15" si="1">"A"&amp;"  "&amp;"货物类"</f>
        <v>A  货物类</v>
      </c>
      <c r="D10" s="119" t="s">
        <v>514</v>
      </c>
      <c r="E10" s="120">
        <v>1</v>
      </c>
      <c r="F10" s="24">
        <v>6000</v>
      </c>
      <c r="G10" s="45">
        <v>6000</v>
      </c>
      <c r="H10" s="45">
        <v>6000</v>
      </c>
      <c r="I10" s="45"/>
      <c r="J10" s="45"/>
      <c r="K10" s="45"/>
      <c r="L10" s="45"/>
      <c r="M10" s="45"/>
      <c r="N10" s="45"/>
      <c r="O10" s="45"/>
      <c r="P10" s="45"/>
      <c r="Q10" s="45"/>
    </row>
    <row r="11" ht="21" customHeight="1" spans="1:17">
      <c r="A11" s="94" t="str">
        <f t="shared" si="0"/>
        <v>      普通高中生均公用经费专项资金</v>
      </c>
      <c r="B11" s="95" t="s">
        <v>515</v>
      </c>
      <c r="C11" s="95" t="str">
        <f t="shared" si="1"/>
        <v>A  货物类</v>
      </c>
      <c r="D11" s="119" t="s">
        <v>514</v>
      </c>
      <c r="E11" s="120">
        <v>2</v>
      </c>
      <c r="F11" s="24">
        <v>9000</v>
      </c>
      <c r="G11" s="45">
        <v>9000</v>
      </c>
      <c r="H11" s="45">
        <v>9000</v>
      </c>
      <c r="I11" s="45"/>
      <c r="J11" s="45"/>
      <c r="K11" s="45"/>
      <c r="L11" s="45"/>
      <c r="M11" s="45"/>
      <c r="N11" s="45"/>
      <c r="O11" s="45"/>
      <c r="P11" s="45"/>
      <c r="Q11" s="45"/>
    </row>
    <row r="12" ht="21" customHeight="1" spans="1:17">
      <c r="A12" s="94" t="str">
        <f t="shared" si="0"/>
        <v>      普通高中生均公用经费专项资金</v>
      </c>
      <c r="B12" s="95" t="s">
        <v>516</v>
      </c>
      <c r="C12" s="95" t="str">
        <f t="shared" si="1"/>
        <v>A  货物类</v>
      </c>
      <c r="D12" s="119" t="s">
        <v>512</v>
      </c>
      <c r="E12" s="120">
        <v>1</v>
      </c>
      <c r="F12" s="24">
        <v>22000</v>
      </c>
      <c r="G12" s="45">
        <v>22000</v>
      </c>
      <c r="H12" s="45">
        <v>22000</v>
      </c>
      <c r="I12" s="45"/>
      <c r="J12" s="45"/>
      <c r="K12" s="45"/>
      <c r="L12" s="45"/>
      <c r="M12" s="45"/>
      <c r="N12" s="45"/>
      <c r="O12" s="45"/>
      <c r="P12" s="45"/>
      <c r="Q12" s="45"/>
    </row>
    <row r="13" ht="21" customHeight="1" spans="1:17">
      <c r="A13" s="94" t="str">
        <f t="shared" si="0"/>
        <v>      普通高中生均公用经费专项资金</v>
      </c>
      <c r="B13" s="95" t="s">
        <v>517</v>
      </c>
      <c r="C13" s="95" t="str">
        <f t="shared" si="1"/>
        <v>A  货物类</v>
      </c>
      <c r="D13" s="119" t="s">
        <v>514</v>
      </c>
      <c r="E13" s="120">
        <v>2</v>
      </c>
      <c r="F13" s="24">
        <v>2400</v>
      </c>
      <c r="G13" s="45">
        <v>2400</v>
      </c>
      <c r="H13" s="45">
        <v>2400</v>
      </c>
      <c r="I13" s="45"/>
      <c r="J13" s="45"/>
      <c r="K13" s="45"/>
      <c r="L13" s="45"/>
      <c r="M13" s="45"/>
      <c r="N13" s="45"/>
      <c r="O13" s="45"/>
      <c r="P13" s="45"/>
      <c r="Q13" s="45"/>
    </row>
    <row r="14" ht="21" customHeight="1" spans="1:17">
      <c r="A14" s="94" t="str">
        <f t="shared" si="0"/>
        <v>      普通高中生均公用经费专项资金</v>
      </c>
      <c r="B14" s="95" t="s">
        <v>518</v>
      </c>
      <c r="C14" s="95" t="str">
        <f t="shared" si="1"/>
        <v>A  货物类</v>
      </c>
      <c r="D14" s="119" t="s">
        <v>514</v>
      </c>
      <c r="E14" s="120">
        <v>1</v>
      </c>
      <c r="F14" s="24">
        <v>1300</v>
      </c>
      <c r="G14" s="45">
        <v>1300</v>
      </c>
      <c r="H14" s="45">
        <v>1300</v>
      </c>
      <c r="I14" s="45"/>
      <c r="J14" s="45"/>
      <c r="K14" s="45"/>
      <c r="L14" s="45"/>
      <c r="M14" s="45"/>
      <c r="N14" s="45"/>
      <c r="O14" s="45"/>
      <c r="P14" s="45"/>
      <c r="Q14" s="45"/>
    </row>
    <row r="15" ht="21" customHeight="1" spans="1:17">
      <c r="A15" s="94" t="str">
        <f t="shared" si="0"/>
        <v>      普通高中生均公用经费专项资金</v>
      </c>
      <c r="B15" s="95" t="s">
        <v>519</v>
      </c>
      <c r="C15" s="95" t="str">
        <f t="shared" si="1"/>
        <v>A  货物类</v>
      </c>
      <c r="D15" s="119" t="s">
        <v>514</v>
      </c>
      <c r="E15" s="120">
        <v>2</v>
      </c>
      <c r="F15" s="24">
        <v>10000</v>
      </c>
      <c r="G15" s="45">
        <v>10000</v>
      </c>
      <c r="H15" s="45">
        <v>10000</v>
      </c>
      <c r="I15" s="45"/>
      <c r="J15" s="45"/>
      <c r="K15" s="45"/>
      <c r="L15" s="45"/>
      <c r="M15" s="45"/>
      <c r="N15" s="45"/>
      <c r="O15" s="45"/>
      <c r="P15" s="45"/>
      <c r="Q15" s="45"/>
    </row>
    <row r="16" ht="21" customHeight="1" spans="1:17">
      <c r="A16" s="94" t="str">
        <f>"      "&amp;"非税收入返还专户专项资金"</f>
        <v>      非税收入返还专户专项资金</v>
      </c>
      <c r="B16" s="95" t="s">
        <v>218</v>
      </c>
      <c r="C16" s="95" t="str">
        <f>"C"&amp;"  "&amp;"服务"</f>
        <v>C  服务</v>
      </c>
      <c r="D16" s="119" t="s">
        <v>520</v>
      </c>
      <c r="E16" s="120">
        <v>1</v>
      </c>
      <c r="F16" s="24">
        <v>856366.08</v>
      </c>
      <c r="G16" s="45">
        <v>856366.08</v>
      </c>
      <c r="H16" s="45"/>
      <c r="I16" s="45"/>
      <c r="J16" s="45"/>
      <c r="K16" s="45">
        <v>856366.08</v>
      </c>
      <c r="L16" s="45"/>
      <c r="M16" s="45"/>
      <c r="N16" s="45"/>
      <c r="O16" s="45"/>
      <c r="P16" s="45"/>
      <c r="Q16" s="45"/>
    </row>
    <row r="17" ht="21" customHeight="1" spans="1:17">
      <c r="A17" s="96" t="s">
        <v>307</v>
      </c>
      <c r="B17" s="97"/>
      <c r="C17" s="97"/>
      <c r="D17" s="97"/>
      <c r="E17" s="117"/>
      <c r="F17" s="118">
        <v>933266.08</v>
      </c>
      <c r="G17" s="45">
        <v>933266.08</v>
      </c>
      <c r="H17" s="45">
        <v>76900</v>
      </c>
      <c r="I17" s="45"/>
      <c r="J17" s="45"/>
      <c r="K17" s="45">
        <v>856366.08</v>
      </c>
      <c r="L17" s="45"/>
      <c r="M17" s="45"/>
      <c r="N17" s="45"/>
      <c r="O17" s="45"/>
      <c r="P17" s="45"/>
      <c r="Q17" s="45"/>
    </row>
  </sheetData>
  <mergeCells count="17">
    <mergeCell ref="A1:Q1"/>
    <mergeCell ref="A2:Q2"/>
    <mergeCell ref="A3:E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D21" sqref="D2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9" t="s">
        <v>521</v>
      </c>
      <c r="B1" s="79"/>
      <c r="C1" s="79"/>
      <c r="D1" s="79"/>
      <c r="E1" s="79"/>
      <c r="F1" s="79"/>
      <c r="G1" s="79"/>
      <c r="H1" s="80"/>
      <c r="I1" s="79"/>
      <c r="J1" s="79"/>
      <c r="K1" s="79"/>
      <c r="L1" s="99"/>
      <c r="M1" s="80"/>
      <c r="N1" s="100"/>
    </row>
    <row r="2" ht="27.75" customHeight="1" spans="1:14">
      <c r="A2" s="71" t="s">
        <v>522</v>
      </c>
      <c r="B2" s="81"/>
      <c r="C2" s="81"/>
      <c r="D2" s="81"/>
      <c r="E2" s="81"/>
      <c r="F2" s="81"/>
      <c r="G2" s="81"/>
      <c r="H2" s="82"/>
      <c r="I2" s="81"/>
      <c r="J2" s="81"/>
      <c r="K2" s="81"/>
      <c r="L2" s="101"/>
      <c r="M2" s="82"/>
      <c r="N2" s="81"/>
    </row>
    <row r="3" ht="18.75" customHeight="1" spans="1:14">
      <c r="A3" s="72" t="str">
        <f>"单位名称："&amp;"玉溪师范学院附属中学"</f>
        <v>单位名称：玉溪师范学院附属中学</v>
      </c>
      <c r="B3" s="73"/>
      <c r="C3" s="73"/>
      <c r="D3" s="73"/>
      <c r="E3" s="73"/>
      <c r="F3" s="73"/>
      <c r="G3" s="73"/>
      <c r="H3" s="83"/>
      <c r="I3" s="75"/>
      <c r="J3" s="75"/>
      <c r="K3" s="75"/>
      <c r="L3" s="78"/>
      <c r="M3" s="102"/>
      <c r="N3" s="103" t="s">
        <v>2</v>
      </c>
    </row>
    <row r="4" ht="15.75" customHeight="1" spans="1:14">
      <c r="A4" s="84" t="s">
        <v>501</v>
      </c>
      <c r="B4" s="85" t="s">
        <v>523</v>
      </c>
      <c r="C4" s="85" t="s">
        <v>524</v>
      </c>
      <c r="D4" s="86" t="s">
        <v>131</v>
      </c>
      <c r="E4" s="86"/>
      <c r="F4" s="86"/>
      <c r="G4" s="86"/>
      <c r="H4" s="87"/>
      <c r="I4" s="86"/>
      <c r="J4" s="86"/>
      <c r="K4" s="86"/>
      <c r="L4" s="104"/>
      <c r="M4" s="87"/>
      <c r="N4" s="105"/>
    </row>
    <row r="5" ht="17.25" customHeight="1" spans="1:14">
      <c r="A5" s="88"/>
      <c r="B5" s="89"/>
      <c r="C5" s="89"/>
      <c r="D5" s="89" t="s">
        <v>30</v>
      </c>
      <c r="E5" s="89" t="s">
        <v>33</v>
      </c>
      <c r="F5" s="89" t="s">
        <v>507</v>
      </c>
      <c r="G5" s="89" t="s">
        <v>508</v>
      </c>
      <c r="H5" s="90" t="s">
        <v>509</v>
      </c>
      <c r="I5" s="106" t="s">
        <v>510</v>
      </c>
      <c r="J5" s="106"/>
      <c r="K5" s="106"/>
      <c r="L5" s="107"/>
      <c r="M5" s="108"/>
      <c r="N5" s="92"/>
    </row>
    <row r="6" ht="54" customHeight="1" spans="1:14">
      <c r="A6" s="91"/>
      <c r="B6" s="92"/>
      <c r="C6" s="92"/>
      <c r="D6" s="92"/>
      <c r="E6" s="92"/>
      <c r="F6" s="92"/>
      <c r="G6" s="92"/>
      <c r="H6" s="93"/>
      <c r="I6" s="92" t="s">
        <v>32</v>
      </c>
      <c r="J6" s="92" t="s">
        <v>39</v>
      </c>
      <c r="K6" s="92" t="s">
        <v>138</v>
      </c>
      <c r="L6" s="109" t="s">
        <v>41</v>
      </c>
      <c r="M6" s="93" t="s">
        <v>42</v>
      </c>
      <c r="N6" s="92" t="s">
        <v>43</v>
      </c>
    </row>
    <row r="7" ht="15" customHeight="1" spans="1:14">
      <c r="A7" s="91">
        <v>1</v>
      </c>
      <c r="B7" s="92">
        <v>2</v>
      </c>
      <c r="C7" s="92">
        <v>3</v>
      </c>
      <c r="D7" s="93">
        <v>4</v>
      </c>
      <c r="E7" s="93">
        <v>5</v>
      </c>
      <c r="F7" s="93">
        <v>6</v>
      </c>
      <c r="G7" s="93">
        <v>7</v>
      </c>
      <c r="H7" s="93">
        <v>8</v>
      </c>
      <c r="I7" s="93">
        <v>9</v>
      </c>
      <c r="J7" s="93">
        <v>10</v>
      </c>
      <c r="K7" s="93">
        <v>11</v>
      </c>
      <c r="L7" s="93">
        <v>12</v>
      </c>
      <c r="M7" s="93">
        <v>13</v>
      </c>
      <c r="N7" s="93">
        <v>14</v>
      </c>
    </row>
    <row r="8" ht="21" customHeight="1" spans="1:14">
      <c r="A8" s="94"/>
      <c r="B8" s="95"/>
      <c r="C8" s="95"/>
      <c r="D8" s="45"/>
      <c r="E8" s="45"/>
      <c r="F8" s="45"/>
      <c r="G8" s="45"/>
      <c r="H8" s="45"/>
      <c r="I8" s="45"/>
      <c r="J8" s="45"/>
      <c r="K8" s="45"/>
      <c r="L8" s="45"/>
      <c r="M8" s="45"/>
      <c r="N8" s="45"/>
    </row>
    <row r="9" ht="21" customHeight="1" spans="1:14">
      <c r="A9" s="94"/>
      <c r="B9" s="95"/>
      <c r="C9" s="95"/>
      <c r="D9" s="45"/>
      <c r="E9" s="45"/>
      <c r="F9" s="45"/>
      <c r="G9" s="45"/>
      <c r="H9" s="45"/>
      <c r="I9" s="45"/>
      <c r="J9" s="45"/>
      <c r="K9" s="45"/>
      <c r="L9" s="45"/>
      <c r="M9" s="45"/>
      <c r="N9" s="45"/>
    </row>
    <row r="10" ht="21" customHeight="1" spans="1:14">
      <c r="A10" s="96" t="s">
        <v>307</v>
      </c>
      <c r="B10" s="97"/>
      <c r="C10" s="98"/>
      <c r="D10" s="45"/>
      <c r="E10" s="45"/>
      <c r="F10" s="45"/>
      <c r="G10" s="45"/>
      <c r="H10" s="45"/>
      <c r="I10" s="45"/>
      <c r="J10" s="45"/>
      <c r="K10" s="45"/>
      <c r="L10" s="45"/>
      <c r="M10" s="45"/>
      <c r="N10" s="45"/>
    </row>
    <row r="11" customHeight="1" spans="1:1">
      <c r="A11" t="s">
        <v>525</v>
      </c>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4" sqref="A4:A5"/>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0" t="s">
        <v>526</v>
      </c>
      <c r="B1" s="30"/>
      <c r="C1" s="30"/>
      <c r="D1" s="30"/>
      <c r="E1" s="30"/>
      <c r="F1" s="30"/>
      <c r="G1" s="30"/>
      <c r="H1" s="30"/>
      <c r="I1" s="30"/>
      <c r="J1" s="30"/>
      <c r="K1" s="30"/>
      <c r="L1" s="30"/>
      <c r="M1" s="30"/>
      <c r="N1" s="49"/>
    </row>
    <row r="2" ht="27.75" customHeight="1" spans="1:14">
      <c r="A2" s="71" t="s">
        <v>527</v>
      </c>
      <c r="B2" s="32"/>
      <c r="C2" s="32"/>
      <c r="D2" s="32"/>
      <c r="E2" s="32"/>
      <c r="F2" s="32"/>
      <c r="G2" s="32"/>
      <c r="H2" s="32"/>
      <c r="I2" s="32"/>
      <c r="J2" s="32"/>
      <c r="K2" s="32"/>
      <c r="L2" s="32"/>
      <c r="M2" s="32"/>
      <c r="N2" s="32"/>
    </row>
    <row r="3" ht="18" customHeight="1" spans="1:14">
      <c r="A3" s="72" t="str">
        <f>"单位名称："&amp;"玉溪师范学院附属中学"</f>
        <v>单位名称：玉溪师范学院附属中学</v>
      </c>
      <c r="B3" s="73"/>
      <c r="C3" s="73"/>
      <c r="D3" s="74"/>
      <c r="E3" s="75"/>
      <c r="F3" s="75"/>
      <c r="G3" s="75"/>
      <c r="H3" s="75"/>
      <c r="I3" s="75"/>
      <c r="N3" s="78" t="s">
        <v>2</v>
      </c>
    </row>
    <row r="4" ht="19.5" customHeight="1" spans="1:14">
      <c r="A4" s="35" t="s">
        <v>528</v>
      </c>
      <c r="B4" s="51" t="s">
        <v>131</v>
      </c>
      <c r="C4" s="52"/>
      <c r="D4" s="52"/>
      <c r="E4" s="76" t="s">
        <v>529</v>
      </c>
      <c r="F4" s="76"/>
      <c r="G4" s="76"/>
      <c r="H4" s="76"/>
      <c r="I4" s="76"/>
      <c r="J4" s="76"/>
      <c r="K4" s="76"/>
      <c r="L4" s="76"/>
      <c r="M4" s="76"/>
      <c r="N4" s="76"/>
    </row>
    <row r="5" ht="40.5" customHeight="1" spans="1:14">
      <c r="A5" s="41"/>
      <c r="B5" s="38" t="s">
        <v>30</v>
      </c>
      <c r="C5" s="34" t="s">
        <v>33</v>
      </c>
      <c r="D5" s="77" t="s">
        <v>530</v>
      </c>
      <c r="E5" s="41" t="s">
        <v>531</v>
      </c>
      <c r="F5" s="41" t="s">
        <v>532</v>
      </c>
      <c r="G5" s="41" t="s">
        <v>533</v>
      </c>
      <c r="H5" s="41" t="s">
        <v>534</v>
      </c>
      <c r="I5" s="41" t="s">
        <v>535</v>
      </c>
      <c r="J5" s="41" t="s">
        <v>536</v>
      </c>
      <c r="K5" s="41" t="s">
        <v>537</v>
      </c>
      <c r="L5" s="41" t="s">
        <v>538</v>
      </c>
      <c r="M5" s="41" t="s">
        <v>539</v>
      </c>
      <c r="N5" s="41" t="s">
        <v>540</v>
      </c>
    </row>
    <row r="6" ht="19.5" customHeight="1" spans="1:14">
      <c r="A6" s="42">
        <v>1</v>
      </c>
      <c r="B6" s="42">
        <v>2</v>
      </c>
      <c r="C6" s="42">
        <v>3</v>
      </c>
      <c r="D6" s="51">
        <v>4</v>
      </c>
      <c r="E6" s="42">
        <v>5</v>
      </c>
      <c r="F6" s="42">
        <v>6</v>
      </c>
      <c r="G6" s="42">
        <v>7</v>
      </c>
      <c r="H6" s="51">
        <v>8</v>
      </c>
      <c r="I6" s="42">
        <v>9</v>
      </c>
      <c r="J6" s="42">
        <v>10</v>
      </c>
      <c r="K6" s="42">
        <v>11</v>
      </c>
      <c r="L6" s="51">
        <v>12</v>
      </c>
      <c r="M6" s="42">
        <v>13</v>
      </c>
      <c r="N6" s="42">
        <v>14</v>
      </c>
    </row>
    <row r="7" ht="20.25" customHeight="1" spans="1:14">
      <c r="A7" s="43"/>
      <c r="B7" s="45"/>
      <c r="C7" s="45"/>
      <c r="D7" s="45"/>
      <c r="E7" s="45"/>
      <c r="F7" s="45"/>
      <c r="G7" s="45"/>
      <c r="H7" s="45"/>
      <c r="I7" s="45"/>
      <c r="J7" s="45"/>
      <c r="K7" s="45"/>
      <c r="L7" s="45"/>
      <c r="M7" s="45"/>
      <c r="N7" s="45"/>
    </row>
    <row r="8" ht="20.25" customHeight="1" spans="1:14">
      <c r="A8" s="43"/>
      <c r="B8" s="45"/>
      <c r="C8" s="45"/>
      <c r="D8" s="45"/>
      <c r="E8" s="45"/>
      <c r="F8" s="45"/>
      <c r="G8" s="45"/>
      <c r="H8" s="45"/>
      <c r="I8" s="45"/>
      <c r="J8" s="45"/>
      <c r="K8" s="45"/>
      <c r="L8" s="45"/>
      <c r="M8" s="45"/>
      <c r="N8" s="45"/>
    </row>
    <row r="9" ht="20.25" customHeight="1" spans="1:14">
      <c r="A9" s="69" t="s">
        <v>30</v>
      </c>
      <c r="B9" s="45"/>
      <c r="C9" s="45"/>
      <c r="D9" s="45"/>
      <c r="E9" s="45"/>
      <c r="F9" s="45"/>
      <c r="G9" s="45"/>
      <c r="H9" s="45"/>
      <c r="I9" s="45"/>
      <c r="J9" s="45"/>
      <c r="K9" s="45"/>
      <c r="L9" s="45"/>
      <c r="M9" s="45"/>
      <c r="N9" s="45"/>
    </row>
    <row r="10" customHeight="1" spans="1:1">
      <c r="A10" t="s">
        <v>541</v>
      </c>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E30" sqref="E30"/>
    </sheetView>
  </sheetViews>
  <sheetFormatPr defaultColWidth="9.14166666666667" defaultRowHeight="12" customHeight="1" outlineLevelRow="7"/>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542</v>
      </c>
      <c r="B1" s="30"/>
      <c r="C1" s="30"/>
      <c r="D1" s="30"/>
      <c r="E1" s="30"/>
      <c r="F1" s="30"/>
      <c r="G1" s="30"/>
      <c r="H1" s="30"/>
      <c r="I1" s="30"/>
      <c r="J1" s="49"/>
    </row>
    <row r="2" ht="28.5" customHeight="1" spans="1:10">
      <c r="A2" s="64" t="s">
        <v>543</v>
      </c>
      <c r="B2" s="65"/>
      <c r="C2" s="65"/>
      <c r="D2" s="65"/>
      <c r="E2" s="65"/>
      <c r="F2" s="66"/>
      <c r="G2" s="65"/>
      <c r="H2" s="66"/>
      <c r="I2" s="66"/>
      <c r="J2" s="65"/>
    </row>
    <row r="3" ht="15" customHeight="1" spans="1:1">
      <c r="A3" s="5" t="str">
        <f>"单位名称："&amp;"玉溪师范学院附属中学"</f>
        <v>单位名称：玉溪师范学院附属中学</v>
      </c>
    </row>
    <row r="4" ht="14.25" customHeight="1" spans="1:10">
      <c r="A4" s="67" t="s">
        <v>310</v>
      </c>
      <c r="B4" s="67" t="s">
        <v>311</v>
      </c>
      <c r="C4" s="67" t="s">
        <v>312</v>
      </c>
      <c r="D4" s="67" t="s">
        <v>313</v>
      </c>
      <c r="E4" s="67" t="s">
        <v>314</v>
      </c>
      <c r="F4" s="54" t="s">
        <v>315</v>
      </c>
      <c r="G4" s="67" t="s">
        <v>316</v>
      </c>
      <c r="H4" s="54" t="s">
        <v>317</v>
      </c>
      <c r="I4" s="54" t="s">
        <v>318</v>
      </c>
      <c r="J4" s="67" t="s">
        <v>319</v>
      </c>
    </row>
    <row r="5" ht="14.25" customHeight="1" spans="1:10">
      <c r="A5" s="67">
        <v>1</v>
      </c>
      <c r="B5" s="67">
        <v>2</v>
      </c>
      <c r="C5" s="67">
        <v>3</v>
      </c>
      <c r="D5" s="67">
        <v>4</v>
      </c>
      <c r="E5" s="67">
        <v>5</v>
      </c>
      <c r="F5" s="54">
        <v>6</v>
      </c>
      <c r="G5" s="67">
        <v>7</v>
      </c>
      <c r="H5" s="54">
        <v>8</v>
      </c>
      <c r="I5" s="54">
        <v>9</v>
      </c>
      <c r="J5" s="67">
        <v>10</v>
      </c>
    </row>
    <row r="6" ht="15" customHeight="1" spans="1:10">
      <c r="A6" s="26"/>
      <c r="B6" s="68"/>
      <c r="C6" s="68"/>
      <c r="D6" s="68"/>
      <c r="E6" s="69"/>
      <c r="F6" s="70"/>
      <c r="G6" s="69"/>
      <c r="H6" s="70"/>
      <c r="I6" s="70"/>
      <c r="J6" s="69"/>
    </row>
    <row r="7" ht="33.75" customHeight="1" spans="1:10">
      <c r="A7" s="26"/>
      <c r="B7" s="26"/>
      <c r="C7" s="26"/>
      <c r="D7" s="26"/>
      <c r="E7" s="26"/>
      <c r="F7" s="26"/>
      <c r="G7" s="43"/>
      <c r="H7" s="26"/>
      <c r="I7" s="26"/>
      <c r="J7" s="26"/>
    </row>
    <row r="8" ht="13.5" spans="1:1">
      <c r="A8" t="s">
        <v>541</v>
      </c>
    </row>
  </sheetData>
  <mergeCells count="3">
    <mergeCell ref="A1:J1"/>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A1" sqref="A1:H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5" t="s">
        <v>544</v>
      </c>
      <c r="B1" s="55"/>
      <c r="C1" s="55"/>
      <c r="D1" s="55"/>
      <c r="E1" s="55"/>
      <c r="F1" s="55"/>
      <c r="G1" s="55"/>
      <c r="H1" s="55" t="s">
        <v>544</v>
      </c>
    </row>
    <row r="2" ht="28.5" customHeight="1" spans="1:8">
      <c r="A2" s="56" t="s">
        <v>545</v>
      </c>
      <c r="B2" s="56"/>
      <c r="C2" s="56"/>
      <c r="D2" s="56"/>
      <c r="E2" s="56"/>
      <c r="F2" s="56"/>
      <c r="G2" s="56"/>
      <c r="H2" s="56"/>
    </row>
    <row r="3" ht="18.75" customHeight="1" spans="1:8">
      <c r="A3" s="57" t="str">
        <f>"单位名称："&amp;"玉溪师范学院附属中学"</f>
        <v>单位名称：玉溪师范学院附属中学</v>
      </c>
      <c r="B3" s="57"/>
      <c r="C3" s="57"/>
      <c r="D3" s="57"/>
      <c r="E3" s="57"/>
      <c r="F3" s="57"/>
      <c r="G3" s="57"/>
      <c r="H3" s="57"/>
    </row>
    <row r="4" ht="18.75" customHeight="1" spans="1:8">
      <c r="A4" s="58" t="s">
        <v>124</v>
      </c>
      <c r="B4" s="58" t="s">
        <v>546</v>
      </c>
      <c r="C4" s="58" t="s">
        <v>547</v>
      </c>
      <c r="D4" s="58" t="s">
        <v>548</v>
      </c>
      <c r="E4" s="58" t="s">
        <v>549</v>
      </c>
      <c r="F4" s="58" t="s">
        <v>550</v>
      </c>
      <c r="G4" s="58"/>
      <c r="H4" s="58"/>
    </row>
    <row r="5" ht="18.75" customHeight="1" spans="1:8">
      <c r="A5" s="58"/>
      <c r="B5" s="58"/>
      <c r="C5" s="58"/>
      <c r="D5" s="58"/>
      <c r="E5" s="58"/>
      <c r="F5" s="58" t="s">
        <v>505</v>
      </c>
      <c r="G5" s="58" t="s">
        <v>551</v>
      </c>
      <c r="H5" s="58" t="s">
        <v>552</v>
      </c>
    </row>
    <row r="6" ht="18.75" customHeight="1" spans="1:8">
      <c r="A6" s="59" t="s">
        <v>44</v>
      </c>
      <c r="B6" s="59" t="s">
        <v>45</v>
      </c>
      <c r="C6" s="59" t="s">
        <v>46</v>
      </c>
      <c r="D6" s="59" t="s">
        <v>47</v>
      </c>
      <c r="E6" s="59" t="s">
        <v>48</v>
      </c>
      <c r="F6" s="59" t="s">
        <v>49</v>
      </c>
      <c r="G6" s="59" t="s">
        <v>50</v>
      </c>
      <c r="H6" s="59" t="s">
        <v>51</v>
      </c>
    </row>
    <row r="7" ht="18" customHeight="1" spans="1:8">
      <c r="A7" s="60" t="s">
        <v>64</v>
      </c>
      <c r="B7" s="60" t="s">
        <v>553</v>
      </c>
      <c r="C7" s="60" t="s">
        <v>554</v>
      </c>
      <c r="D7" s="60" t="s">
        <v>555</v>
      </c>
      <c r="E7" s="61" t="s">
        <v>514</v>
      </c>
      <c r="F7" s="62">
        <v>1</v>
      </c>
      <c r="G7" s="63">
        <v>1200</v>
      </c>
      <c r="H7" s="63">
        <v>1200</v>
      </c>
    </row>
    <row r="8" ht="18" customHeight="1" spans="1:8">
      <c r="A8" s="60" t="s">
        <v>64</v>
      </c>
      <c r="B8" s="60" t="s">
        <v>553</v>
      </c>
      <c r="C8" s="60" t="s">
        <v>554</v>
      </c>
      <c r="D8" s="60" t="s">
        <v>555</v>
      </c>
      <c r="E8" s="61" t="s">
        <v>514</v>
      </c>
      <c r="F8" s="62">
        <v>3</v>
      </c>
      <c r="G8" s="63">
        <v>1200</v>
      </c>
      <c r="H8" s="63">
        <v>3600</v>
      </c>
    </row>
    <row r="9" ht="18" customHeight="1" spans="1:8">
      <c r="A9" s="60" t="s">
        <v>64</v>
      </c>
      <c r="B9" s="60" t="s">
        <v>553</v>
      </c>
      <c r="C9" s="60" t="s">
        <v>556</v>
      </c>
      <c r="D9" s="60" t="s">
        <v>557</v>
      </c>
      <c r="E9" s="61" t="s">
        <v>514</v>
      </c>
      <c r="F9" s="62">
        <v>2</v>
      </c>
      <c r="G9" s="63">
        <v>4500</v>
      </c>
      <c r="H9" s="63">
        <v>9000</v>
      </c>
    </row>
    <row r="10" ht="18" customHeight="1" spans="1:8">
      <c r="A10" s="61" t="s">
        <v>30</v>
      </c>
      <c r="B10" s="61"/>
      <c r="C10" s="61"/>
      <c r="D10" s="61"/>
      <c r="E10" s="61"/>
      <c r="F10" s="62">
        <v>6</v>
      </c>
      <c r="G10" s="63"/>
      <c r="H10" s="63">
        <v>13800</v>
      </c>
    </row>
  </sheetData>
  <mergeCells count="10">
    <mergeCell ref="A1:H1"/>
    <mergeCell ref="A2:H2"/>
    <mergeCell ref="A3:H3"/>
    <mergeCell ref="F4:H4"/>
    <mergeCell ref="A10:E10"/>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13" sqref="B13"/>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558</v>
      </c>
      <c r="B1" s="30"/>
      <c r="C1" s="30"/>
      <c r="D1" s="31"/>
      <c r="E1" s="31"/>
      <c r="F1" s="31"/>
      <c r="G1" s="31"/>
      <c r="H1" s="30"/>
      <c r="I1" s="30"/>
      <c r="J1" s="30"/>
      <c r="K1" s="49"/>
    </row>
    <row r="2" ht="28.5" customHeight="1" spans="1:11">
      <c r="A2" s="32" t="s">
        <v>559</v>
      </c>
      <c r="B2" s="32"/>
      <c r="C2" s="32"/>
      <c r="D2" s="32"/>
      <c r="E2" s="32"/>
      <c r="F2" s="32"/>
      <c r="G2" s="32"/>
      <c r="H2" s="32"/>
      <c r="I2" s="32"/>
      <c r="J2" s="32"/>
      <c r="K2" s="32"/>
    </row>
    <row r="3" ht="13.5" customHeight="1" spans="1:11">
      <c r="A3" s="5" t="str">
        <f>"单位名称："&amp;"玉溪师范学院附属中学"</f>
        <v>单位名称：玉溪师范学院附属中学</v>
      </c>
      <c r="B3" s="6"/>
      <c r="C3" s="6"/>
      <c r="D3" s="6"/>
      <c r="E3" s="6"/>
      <c r="F3" s="6"/>
      <c r="G3" s="6"/>
      <c r="H3" s="7"/>
      <c r="I3" s="7"/>
      <c r="J3" s="7"/>
      <c r="K3" s="50" t="s">
        <v>2</v>
      </c>
    </row>
    <row r="4" ht="21.75" customHeight="1" spans="1:11">
      <c r="A4" s="33" t="s">
        <v>203</v>
      </c>
      <c r="B4" s="33" t="s">
        <v>126</v>
      </c>
      <c r="C4" s="33" t="s">
        <v>204</v>
      </c>
      <c r="D4" s="34" t="s">
        <v>127</v>
      </c>
      <c r="E4" s="34" t="s">
        <v>128</v>
      </c>
      <c r="F4" s="34" t="s">
        <v>129</v>
      </c>
      <c r="G4" s="34" t="s">
        <v>130</v>
      </c>
      <c r="H4" s="35" t="s">
        <v>30</v>
      </c>
      <c r="I4" s="51" t="s">
        <v>560</v>
      </c>
      <c r="J4" s="52"/>
      <c r="K4" s="53"/>
    </row>
    <row r="5" ht="21.75" customHeight="1" spans="1:11">
      <c r="A5" s="36"/>
      <c r="B5" s="36"/>
      <c r="C5" s="36"/>
      <c r="D5" s="37"/>
      <c r="E5" s="37"/>
      <c r="F5" s="37"/>
      <c r="G5" s="37"/>
      <c r="H5" s="38"/>
      <c r="I5" s="34" t="s">
        <v>33</v>
      </c>
      <c r="J5" s="34" t="s">
        <v>34</v>
      </c>
      <c r="K5" s="34" t="s">
        <v>35</v>
      </c>
    </row>
    <row r="6" ht="40.5" customHeight="1" spans="1:11">
      <c r="A6" s="39"/>
      <c r="B6" s="39"/>
      <c r="C6" s="39"/>
      <c r="D6" s="40"/>
      <c r="E6" s="40"/>
      <c r="F6" s="40"/>
      <c r="G6" s="40"/>
      <c r="H6" s="41"/>
      <c r="I6" s="40" t="s">
        <v>32</v>
      </c>
      <c r="J6" s="40"/>
      <c r="K6" s="40"/>
    </row>
    <row r="7" ht="15" customHeight="1" spans="1:11">
      <c r="A7" s="42">
        <v>1</v>
      </c>
      <c r="B7" s="42">
        <v>2</v>
      </c>
      <c r="C7" s="42">
        <v>3</v>
      </c>
      <c r="D7" s="42">
        <v>4</v>
      </c>
      <c r="E7" s="42">
        <v>5</v>
      </c>
      <c r="F7" s="42">
        <v>6</v>
      </c>
      <c r="G7" s="42">
        <v>7</v>
      </c>
      <c r="H7" s="42">
        <v>8</v>
      </c>
      <c r="I7" s="42">
        <v>9</v>
      </c>
      <c r="J7" s="54">
        <v>10</v>
      </c>
      <c r="K7" s="54">
        <v>11</v>
      </c>
    </row>
    <row r="8" ht="30.65" customHeight="1" spans="1:11">
      <c r="A8" s="43"/>
      <c r="B8" s="44"/>
      <c r="C8" s="43"/>
      <c r="D8" s="43"/>
      <c r="E8" s="43"/>
      <c r="F8" s="43"/>
      <c r="G8" s="43"/>
      <c r="H8" s="45"/>
      <c r="I8" s="45"/>
      <c r="J8" s="45"/>
      <c r="K8" s="45"/>
    </row>
    <row r="9" ht="30.65" customHeight="1" spans="1:11">
      <c r="A9" s="44"/>
      <c r="B9" s="44"/>
      <c r="C9" s="44"/>
      <c r="D9" s="44"/>
      <c r="E9" s="44"/>
      <c r="F9" s="44"/>
      <c r="G9" s="44"/>
      <c r="H9" s="45"/>
      <c r="I9" s="45"/>
      <c r="J9" s="45"/>
      <c r="K9" s="45"/>
    </row>
    <row r="10" ht="18.75" customHeight="1" spans="1:11">
      <c r="A10" s="46" t="s">
        <v>307</v>
      </c>
      <c r="B10" s="47"/>
      <c r="C10" s="47"/>
      <c r="D10" s="47"/>
      <c r="E10" s="47"/>
      <c r="F10" s="47"/>
      <c r="G10" s="48"/>
      <c r="H10" s="45"/>
      <c r="I10" s="45"/>
      <c r="J10" s="45"/>
      <c r="K10" s="45"/>
    </row>
    <row r="11" customHeight="1" spans="1:1">
      <c r="A11" t="s">
        <v>561</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selection activeCell="A1" sqref="A1:G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562</v>
      </c>
      <c r="B1" s="1"/>
      <c r="C1" s="1"/>
      <c r="D1" s="2"/>
      <c r="E1" s="1"/>
      <c r="F1" s="1"/>
      <c r="G1" s="3"/>
    </row>
    <row r="2" ht="27.75" customHeight="1" spans="1:7">
      <c r="A2" s="4" t="s">
        <v>563</v>
      </c>
      <c r="B2" s="4"/>
      <c r="C2" s="4"/>
      <c r="D2" s="4"/>
      <c r="E2" s="4"/>
      <c r="F2" s="4"/>
      <c r="G2" s="4"/>
    </row>
    <row r="3" ht="13.5" customHeight="1" spans="1:7">
      <c r="A3" s="5" t="str">
        <f>"单位名称："&amp;"玉溪师范学院附属中学"</f>
        <v>单位名称：玉溪师范学院附属中学</v>
      </c>
      <c r="B3" s="6"/>
      <c r="C3" s="6"/>
      <c r="D3" s="6"/>
      <c r="E3" s="7"/>
      <c r="F3" s="7"/>
      <c r="G3" s="8" t="s">
        <v>2</v>
      </c>
    </row>
    <row r="4" ht="21.75" customHeight="1" spans="1:7">
      <c r="A4" s="9" t="s">
        <v>204</v>
      </c>
      <c r="B4" s="9" t="s">
        <v>203</v>
      </c>
      <c r="C4" s="9" t="s">
        <v>126</v>
      </c>
      <c r="D4" s="10" t="s">
        <v>564</v>
      </c>
      <c r="E4" s="11" t="s">
        <v>33</v>
      </c>
      <c r="F4" s="12"/>
      <c r="G4" s="13"/>
    </row>
    <row r="5" ht="21.75" customHeight="1" spans="1:7">
      <c r="A5" s="14"/>
      <c r="B5" s="14"/>
      <c r="C5" s="14"/>
      <c r="D5" s="15"/>
      <c r="E5" s="16" t="s">
        <v>565</v>
      </c>
      <c r="F5" s="10" t="s">
        <v>566</v>
      </c>
      <c r="G5" s="10" t="s">
        <v>567</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5772640.84</v>
      </c>
      <c r="F8" s="24">
        <v>6178652</v>
      </c>
      <c r="G8" s="24">
        <v>6304352</v>
      </c>
    </row>
    <row r="9" ht="21" customHeight="1" spans="1:7">
      <c r="A9" s="21"/>
      <c r="B9" s="21" t="s">
        <v>568</v>
      </c>
      <c r="C9" s="21" t="s">
        <v>240</v>
      </c>
      <c r="D9" s="25" t="s">
        <v>569</v>
      </c>
      <c r="E9" s="24">
        <v>240000</v>
      </c>
      <c r="F9" s="24">
        <v>120000</v>
      </c>
      <c r="G9" s="24">
        <v>240000</v>
      </c>
    </row>
    <row r="10" ht="21" customHeight="1" spans="1:7">
      <c r="A10" s="26"/>
      <c r="B10" s="21" t="s">
        <v>570</v>
      </c>
      <c r="C10" s="21" t="s">
        <v>270</v>
      </c>
      <c r="D10" s="25" t="s">
        <v>569</v>
      </c>
      <c r="E10" s="24">
        <v>76476.84</v>
      </c>
      <c r="F10" s="24">
        <v>80256</v>
      </c>
      <c r="G10" s="24">
        <v>84312</v>
      </c>
    </row>
    <row r="11" ht="21" customHeight="1" spans="1:7">
      <c r="A11" s="26"/>
      <c r="B11" s="21" t="s">
        <v>568</v>
      </c>
      <c r="C11" s="21" t="s">
        <v>301</v>
      </c>
      <c r="D11" s="25" t="s">
        <v>569</v>
      </c>
      <c r="E11" s="24">
        <v>1900000</v>
      </c>
      <c r="F11" s="24">
        <v>2000000</v>
      </c>
      <c r="G11" s="24">
        <v>2000000</v>
      </c>
    </row>
    <row r="12" ht="21" customHeight="1" spans="1:7">
      <c r="A12" s="26"/>
      <c r="B12" s="21" t="s">
        <v>570</v>
      </c>
      <c r="C12" s="21" t="s">
        <v>272</v>
      </c>
      <c r="D12" s="25" t="s">
        <v>569</v>
      </c>
      <c r="E12" s="24">
        <v>4680</v>
      </c>
      <c r="F12" s="24">
        <v>4896</v>
      </c>
      <c r="G12" s="24">
        <v>5040</v>
      </c>
    </row>
    <row r="13" ht="21" customHeight="1" spans="1:7">
      <c r="A13" s="26"/>
      <c r="B13" s="21" t="s">
        <v>568</v>
      </c>
      <c r="C13" s="21" t="s">
        <v>303</v>
      </c>
      <c r="D13" s="25" t="s">
        <v>569</v>
      </c>
      <c r="E13" s="24">
        <v>9750</v>
      </c>
      <c r="F13" s="24">
        <v>13500</v>
      </c>
      <c r="G13" s="24">
        <v>15000</v>
      </c>
    </row>
    <row r="14" ht="21" customHeight="1" spans="1:7">
      <c r="A14" s="26"/>
      <c r="B14" s="21" t="s">
        <v>570</v>
      </c>
      <c r="C14" s="21" t="s">
        <v>252</v>
      </c>
      <c r="D14" s="25" t="s">
        <v>569</v>
      </c>
      <c r="E14" s="24">
        <v>3541734</v>
      </c>
      <c r="F14" s="24">
        <v>3960000</v>
      </c>
      <c r="G14" s="24">
        <v>3960000</v>
      </c>
    </row>
    <row r="15" ht="21" customHeight="1" spans="1:7">
      <c r="A15" s="27" t="s">
        <v>30</v>
      </c>
      <c r="B15" s="28" t="s">
        <v>571</v>
      </c>
      <c r="C15" s="28"/>
      <c r="D15" s="29"/>
      <c r="E15" s="24">
        <v>5772640.84</v>
      </c>
      <c r="F15" s="24">
        <v>6178652</v>
      </c>
      <c r="G15" s="24">
        <v>6304352</v>
      </c>
    </row>
  </sheetData>
  <mergeCells count="12">
    <mergeCell ref="A1:G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8" t="s">
        <v>26</v>
      </c>
      <c r="B1" s="158"/>
      <c r="C1" s="158"/>
      <c r="D1" s="158"/>
      <c r="E1" s="158"/>
      <c r="F1" s="158"/>
      <c r="G1" s="158"/>
      <c r="H1" s="158"/>
      <c r="I1" s="158"/>
      <c r="J1" s="158"/>
      <c r="K1" s="158"/>
      <c r="L1" s="158"/>
      <c r="M1" s="158"/>
      <c r="N1" s="158"/>
      <c r="O1" s="158"/>
      <c r="P1" s="158"/>
      <c r="Q1" s="158"/>
      <c r="R1" s="158"/>
      <c r="S1" s="158"/>
    </row>
    <row r="2" ht="28.5" customHeight="1" spans="1:19">
      <c r="A2" s="149" t="s">
        <v>27</v>
      </c>
      <c r="B2" s="149"/>
      <c r="C2" s="149"/>
      <c r="D2" s="149"/>
      <c r="E2" s="149"/>
      <c r="F2" s="149"/>
      <c r="G2" s="149"/>
      <c r="H2" s="149"/>
      <c r="I2" s="149"/>
      <c r="J2" s="149"/>
      <c r="K2" s="149"/>
      <c r="L2" s="149"/>
      <c r="M2" s="149"/>
      <c r="N2" s="149"/>
      <c r="O2" s="149"/>
      <c r="P2" s="149"/>
      <c r="Q2" s="149"/>
      <c r="R2" s="149"/>
      <c r="S2" s="149"/>
    </row>
    <row r="3" ht="20.25" customHeight="1" spans="1:19">
      <c r="A3" s="150" t="str">
        <f>"单位名称："&amp;"玉溪师范学院附属中学"</f>
        <v>单位名称：玉溪师范学院附属中学</v>
      </c>
      <c r="B3" s="150"/>
      <c r="C3" s="150"/>
      <c r="D3" s="150"/>
      <c r="E3" s="150"/>
      <c r="F3" s="150"/>
      <c r="G3" s="150"/>
      <c r="H3" s="150"/>
      <c r="I3" s="150"/>
      <c r="J3" s="150"/>
      <c r="K3" s="150"/>
      <c r="L3" s="159"/>
      <c r="M3" s="159"/>
      <c r="N3" s="159"/>
      <c r="O3" s="159"/>
      <c r="P3" s="159"/>
      <c r="Q3" s="159"/>
      <c r="R3" s="159"/>
      <c r="S3" s="159" t="s">
        <v>2</v>
      </c>
    </row>
    <row r="4" ht="27" customHeight="1" spans="1:19">
      <c r="A4" s="151" t="s">
        <v>28</v>
      </c>
      <c r="B4" s="151" t="s">
        <v>29</v>
      </c>
      <c r="C4" s="151" t="s">
        <v>30</v>
      </c>
      <c r="D4" s="151" t="s">
        <v>31</v>
      </c>
      <c r="E4" s="151"/>
      <c r="F4" s="151"/>
      <c r="G4" s="151"/>
      <c r="H4" s="151"/>
      <c r="I4" s="151"/>
      <c r="J4" s="151"/>
      <c r="K4" s="151"/>
      <c r="L4" s="151"/>
      <c r="M4" s="151"/>
      <c r="N4" s="151"/>
      <c r="O4" s="151" t="s">
        <v>20</v>
      </c>
      <c r="P4" s="151"/>
      <c r="Q4" s="151"/>
      <c r="R4" s="151"/>
      <c r="S4" s="151"/>
    </row>
    <row r="5" ht="27" customHeight="1" spans="1:19">
      <c r="A5" s="151"/>
      <c r="B5" s="151"/>
      <c r="C5" s="151"/>
      <c r="D5" s="151" t="s">
        <v>32</v>
      </c>
      <c r="E5" s="151" t="s">
        <v>33</v>
      </c>
      <c r="F5" s="151" t="s">
        <v>34</v>
      </c>
      <c r="G5" s="151" t="s">
        <v>35</v>
      </c>
      <c r="H5" s="151" t="s">
        <v>36</v>
      </c>
      <c r="I5" s="151" t="s">
        <v>37</v>
      </c>
      <c r="J5" s="151"/>
      <c r="K5" s="151"/>
      <c r="L5" s="151"/>
      <c r="M5" s="151"/>
      <c r="N5" s="151"/>
      <c r="O5" s="151" t="s">
        <v>32</v>
      </c>
      <c r="P5" s="151" t="s">
        <v>33</v>
      </c>
      <c r="Q5" s="151" t="s">
        <v>34</v>
      </c>
      <c r="R5" s="151" t="s">
        <v>35</v>
      </c>
      <c r="S5" s="151" t="s">
        <v>38</v>
      </c>
    </row>
    <row r="6" ht="27" customHeight="1" spans="1:19">
      <c r="A6" s="151"/>
      <c r="B6" s="151"/>
      <c r="C6" s="151"/>
      <c r="D6" s="151"/>
      <c r="E6" s="151"/>
      <c r="F6" s="151"/>
      <c r="G6" s="151"/>
      <c r="H6" s="151"/>
      <c r="I6" s="151" t="s">
        <v>32</v>
      </c>
      <c r="J6" s="151" t="s">
        <v>39</v>
      </c>
      <c r="K6" s="151" t="s">
        <v>40</v>
      </c>
      <c r="L6" s="151" t="s">
        <v>41</v>
      </c>
      <c r="M6" s="151" t="s">
        <v>42</v>
      </c>
      <c r="N6" s="151" t="s">
        <v>43</v>
      </c>
      <c r="O6" s="151"/>
      <c r="P6" s="151"/>
      <c r="Q6" s="151"/>
      <c r="R6" s="151"/>
      <c r="S6" s="151"/>
    </row>
    <row r="7" ht="20.25" customHeight="1" spans="1:19">
      <c r="A7" s="157" t="s">
        <v>44</v>
      </c>
      <c r="B7" s="157" t="s">
        <v>45</v>
      </c>
      <c r="C7" s="157" t="s">
        <v>46</v>
      </c>
      <c r="D7" s="157" t="s">
        <v>47</v>
      </c>
      <c r="E7" s="157" t="s">
        <v>48</v>
      </c>
      <c r="F7" s="157" t="s">
        <v>49</v>
      </c>
      <c r="G7" s="157" t="s">
        <v>50</v>
      </c>
      <c r="H7" s="157" t="s">
        <v>51</v>
      </c>
      <c r="I7" s="157" t="s">
        <v>52</v>
      </c>
      <c r="J7" s="157" t="s">
        <v>53</v>
      </c>
      <c r="K7" s="157" t="s">
        <v>54</v>
      </c>
      <c r="L7" s="157" t="s">
        <v>55</v>
      </c>
      <c r="M7" s="157" t="s">
        <v>56</v>
      </c>
      <c r="N7" s="157" t="s">
        <v>57</v>
      </c>
      <c r="O7" s="157" t="s">
        <v>58</v>
      </c>
      <c r="P7" s="157" t="s">
        <v>59</v>
      </c>
      <c r="Q7" s="157" t="s">
        <v>60</v>
      </c>
      <c r="R7" s="157" t="s">
        <v>61</v>
      </c>
      <c r="S7" s="157" t="s">
        <v>62</v>
      </c>
    </row>
    <row r="8" ht="20.25" customHeight="1" spans="1:19">
      <c r="A8" s="150" t="s">
        <v>63</v>
      </c>
      <c r="B8" s="150" t="s">
        <v>64</v>
      </c>
      <c r="C8" s="153">
        <v>87898997.16</v>
      </c>
      <c r="D8" s="153">
        <v>52184392.66</v>
      </c>
      <c r="E8" s="63">
        <v>47590492.66</v>
      </c>
      <c r="F8" s="63"/>
      <c r="G8" s="63"/>
      <c r="H8" s="63">
        <v>3708900</v>
      </c>
      <c r="I8" s="63">
        <v>885000</v>
      </c>
      <c r="J8" s="63"/>
      <c r="K8" s="63"/>
      <c r="L8" s="63"/>
      <c r="M8" s="63"/>
      <c r="N8" s="63">
        <v>885000</v>
      </c>
      <c r="O8" s="153">
        <v>35714604.5</v>
      </c>
      <c r="P8" s="153">
        <v>35714604.5</v>
      </c>
      <c r="Q8" s="153"/>
      <c r="R8" s="153"/>
      <c r="S8" s="153"/>
    </row>
    <row r="9" ht="20.25" customHeight="1" spans="1:19">
      <c r="A9" s="152" t="s">
        <v>30</v>
      </c>
      <c r="B9" s="150"/>
      <c r="C9" s="153">
        <v>87898997.16</v>
      </c>
      <c r="D9" s="153">
        <v>52184392.66</v>
      </c>
      <c r="E9" s="153">
        <v>47590492.66</v>
      </c>
      <c r="F9" s="153"/>
      <c r="G9" s="153"/>
      <c r="H9" s="153">
        <v>3708900</v>
      </c>
      <c r="I9" s="153">
        <v>885000</v>
      </c>
      <c r="J9" s="153"/>
      <c r="K9" s="153"/>
      <c r="L9" s="153"/>
      <c r="M9" s="153"/>
      <c r="N9" s="153">
        <v>885000</v>
      </c>
      <c r="O9" s="153">
        <v>35714604.5</v>
      </c>
      <c r="P9" s="153">
        <v>35714604.5</v>
      </c>
      <c r="Q9" s="153"/>
      <c r="R9" s="153"/>
      <c r="S9" s="153"/>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A1" sqref="A1:O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8" t="s">
        <v>65</v>
      </c>
      <c r="B1" s="158"/>
      <c r="C1" s="158"/>
      <c r="D1" s="158"/>
      <c r="E1" s="158"/>
      <c r="F1" s="158"/>
      <c r="G1" s="158"/>
      <c r="H1" s="158"/>
      <c r="I1" s="158"/>
      <c r="J1" s="158"/>
      <c r="K1" s="158"/>
      <c r="L1" s="158"/>
      <c r="M1" s="158"/>
      <c r="N1" s="158"/>
      <c r="O1" s="158"/>
    </row>
    <row r="2" ht="28.5" customHeight="1" spans="1:15">
      <c r="A2" s="149" t="s">
        <v>66</v>
      </c>
      <c r="B2" s="149"/>
      <c r="C2" s="149"/>
      <c r="D2" s="149"/>
      <c r="E2" s="149"/>
      <c r="F2" s="149"/>
      <c r="G2" s="149"/>
      <c r="H2" s="149"/>
      <c r="I2" s="149"/>
      <c r="J2" s="149"/>
      <c r="K2" s="149"/>
      <c r="L2" s="149"/>
      <c r="M2" s="149"/>
      <c r="N2" s="149"/>
      <c r="O2" s="149"/>
    </row>
    <row r="3" ht="20.25" customHeight="1" spans="1:15">
      <c r="A3" s="150" t="str">
        <f>"单位名称："&amp;"玉溪师范学院附属中学"</f>
        <v>单位名称：玉溪师范学院附属中学</v>
      </c>
      <c r="B3" s="150"/>
      <c r="C3" s="150"/>
      <c r="D3" s="150"/>
      <c r="E3" s="150"/>
      <c r="F3" s="150"/>
      <c r="G3" s="150"/>
      <c r="H3" s="150"/>
      <c r="I3" s="150"/>
      <c r="J3" s="159"/>
      <c r="K3" s="159"/>
      <c r="L3" s="159"/>
      <c r="M3" s="159"/>
      <c r="N3" s="159"/>
      <c r="O3" s="159" t="s">
        <v>2</v>
      </c>
    </row>
    <row r="4" ht="27" customHeight="1" spans="1:15">
      <c r="A4" s="151" t="s">
        <v>67</v>
      </c>
      <c r="B4" s="151" t="s">
        <v>68</v>
      </c>
      <c r="C4" s="151" t="s">
        <v>30</v>
      </c>
      <c r="D4" s="151" t="s">
        <v>33</v>
      </c>
      <c r="E4" s="151"/>
      <c r="F4" s="151"/>
      <c r="G4" s="151" t="s">
        <v>34</v>
      </c>
      <c r="H4" s="151" t="s">
        <v>35</v>
      </c>
      <c r="I4" s="151" t="s">
        <v>69</v>
      </c>
      <c r="J4" s="151" t="s">
        <v>70</v>
      </c>
      <c r="K4" s="151"/>
      <c r="L4" s="151"/>
      <c r="M4" s="151"/>
      <c r="N4" s="151"/>
      <c r="O4" s="151"/>
    </row>
    <row r="5" ht="27" customHeight="1" spans="1:15">
      <c r="A5" s="151"/>
      <c r="B5" s="151"/>
      <c r="C5" s="151"/>
      <c r="D5" s="151" t="s">
        <v>32</v>
      </c>
      <c r="E5" s="151" t="s">
        <v>71</v>
      </c>
      <c r="F5" s="151" t="s">
        <v>72</v>
      </c>
      <c r="G5" s="151"/>
      <c r="H5" s="151"/>
      <c r="I5" s="151"/>
      <c r="J5" s="151" t="s">
        <v>32</v>
      </c>
      <c r="K5" s="151" t="s">
        <v>73</v>
      </c>
      <c r="L5" s="151" t="s">
        <v>74</v>
      </c>
      <c r="M5" s="151" t="s">
        <v>75</v>
      </c>
      <c r="N5" s="151" t="s">
        <v>76</v>
      </c>
      <c r="O5" s="151" t="s">
        <v>77</v>
      </c>
    </row>
    <row r="6" ht="20.25" customHeight="1" spans="1:15">
      <c r="A6" s="157" t="s">
        <v>44</v>
      </c>
      <c r="B6" s="157" t="s">
        <v>45</v>
      </c>
      <c r="C6" s="157" t="s">
        <v>46</v>
      </c>
      <c r="D6" s="157" t="s">
        <v>47</v>
      </c>
      <c r="E6" s="157" t="s">
        <v>48</v>
      </c>
      <c r="F6" s="157" t="s">
        <v>49</v>
      </c>
      <c r="G6" s="157" t="s">
        <v>50</v>
      </c>
      <c r="H6" s="157" t="s">
        <v>51</v>
      </c>
      <c r="I6" s="157" t="s">
        <v>52</v>
      </c>
      <c r="J6" s="157" t="s">
        <v>53</v>
      </c>
      <c r="K6" s="157" t="s">
        <v>54</v>
      </c>
      <c r="L6" s="157" t="s">
        <v>55</v>
      </c>
      <c r="M6" s="157" t="s">
        <v>56</v>
      </c>
      <c r="N6" s="157" t="s">
        <v>57</v>
      </c>
      <c r="O6" s="157" t="s">
        <v>58</v>
      </c>
    </row>
    <row r="7" ht="20.25" customHeight="1" spans="1:15">
      <c r="A7" s="150" t="s">
        <v>78</v>
      </c>
      <c r="B7" s="150" t="str">
        <f>"        "&amp;"教育支出"</f>
        <v>        教育支出</v>
      </c>
      <c r="C7" s="63">
        <v>72803020.01</v>
      </c>
      <c r="D7" s="63">
        <v>68209120.01</v>
      </c>
      <c r="E7" s="63">
        <v>26438374.67</v>
      </c>
      <c r="F7" s="63">
        <v>41770745.34</v>
      </c>
      <c r="G7" s="63"/>
      <c r="H7" s="63"/>
      <c r="I7" s="63">
        <v>3708900</v>
      </c>
      <c r="J7" s="63">
        <v>885000</v>
      </c>
      <c r="K7" s="63"/>
      <c r="L7" s="63"/>
      <c r="M7" s="63"/>
      <c r="N7" s="63"/>
      <c r="O7" s="63">
        <v>885000</v>
      </c>
    </row>
    <row r="8" ht="20.25" customHeight="1" spans="1:15">
      <c r="A8" s="160" t="s">
        <v>79</v>
      </c>
      <c r="B8" s="160" t="str">
        <f>"        "&amp;"普通教育"</f>
        <v>        普通教育</v>
      </c>
      <c r="C8" s="63">
        <v>72803020.01</v>
      </c>
      <c r="D8" s="63">
        <v>68209120.01</v>
      </c>
      <c r="E8" s="63">
        <v>26438374.67</v>
      </c>
      <c r="F8" s="63">
        <v>41770745.34</v>
      </c>
      <c r="G8" s="63"/>
      <c r="H8" s="63"/>
      <c r="I8" s="63">
        <v>3708900</v>
      </c>
      <c r="J8" s="63">
        <v>885000</v>
      </c>
      <c r="K8" s="63"/>
      <c r="L8" s="63"/>
      <c r="M8" s="63"/>
      <c r="N8" s="63"/>
      <c r="O8" s="63">
        <v>885000</v>
      </c>
    </row>
    <row r="9" ht="20.25" customHeight="1" spans="1:15">
      <c r="A9" s="161" t="s">
        <v>80</v>
      </c>
      <c r="B9" s="161" t="str">
        <f>"        "&amp;"高中教育"</f>
        <v>        高中教育</v>
      </c>
      <c r="C9" s="63">
        <v>72803020.01</v>
      </c>
      <c r="D9" s="63">
        <v>68209120.01</v>
      </c>
      <c r="E9" s="63">
        <v>26438374.67</v>
      </c>
      <c r="F9" s="63">
        <v>41770745.34</v>
      </c>
      <c r="G9" s="63"/>
      <c r="H9" s="63"/>
      <c r="I9" s="63">
        <v>3708900</v>
      </c>
      <c r="J9" s="63">
        <v>885000</v>
      </c>
      <c r="K9" s="63"/>
      <c r="L9" s="63"/>
      <c r="M9" s="63"/>
      <c r="N9" s="63"/>
      <c r="O9" s="63">
        <v>885000</v>
      </c>
    </row>
    <row r="10" ht="20.25" customHeight="1" spans="1:15">
      <c r="A10" s="150" t="s">
        <v>81</v>
      </c>
      <c r="B10" s="150" t="str">
        <f>"        "&amp;"社会保障和就业支出"</f>
        <v>        社会保障和就业支出</v>
      </c>
      <c r="C10" s="63">
        <v>8197876.32</v>
      </c>
      <c r="D10" s="63">
        <v>8197876.32</v>
      </c>
      <c r="E10" s="63">
        <v>8197876.32</v>
      </c>
      <c r="F10" s="63"/>
      <c r="G10" s="63"/>
      <c r="H10" s="63"/>
      <c r="I10" s="63"/>
      <c r="J10" s="63"/>
      <c r="K10" s="63"/>
      <c r="L10" s="63"/>
      <c r="M10" s="63"/>
      <c r="N10" s="63"/>
      <c r="O10" s="63"/>
    </row>
    <row r="11" ht="20.25" customHeight="1" spans="1:15">
      <c r="A11" s="160" t="s">
        <v>82</v>
      </c>
      <c r="B11" s="160" t="str">
        <f>"        "&amp;"行政事业单位养老支出"</f>
        <v>        行政事业单位养老支出</v>
      </c>
      <c r="C11" s="63">
        <v>8062830.72</v>
      </c>
      <c r="D11" s="63">
        <v>8062830.72</v>
      </c>
      <c r="E11" s="63">
        <v>8062830.72</v>
      </c>
      <c r="F11" s="63"/>
      <c r="G11" s="63"/>
      <c r="H11" s="63"/>
      <c r="I11" s="63"/>
      <c r="J11" s="63"/>
      <c r="K11" s="63"/>
      <c r="L11" s="63"/>
      <c r="M11" s="63"/>
      <c r="N11" s="63"/>
      <c r="O11" s="63"/>
    </row>
    <row r="12" ht="20.25" customHeight="1" spans="1:15">
      <c r="A12" s="161" t="s">
        <v>83</v>
      </c>
      <c r="B12" s="161" t="str">
        <f>"        "&amp;"事业单位离退休"</f>
        <v>        事业单位离退休</v>
      </c>
      <c r="C12" s="63">
        <v>3352800</v>
      </c>
      <c r="D12" s="63">
        <v>3352800</v>
      </c>
      <c r="E12" s="63">
        <v>3352800</v>
      </c>
      <c r="F12" s="63"/>
      <c r="G12" s="63"/>
      <c r="H12" s="63"/>
      <c r="I12" s="63"/>
      <c r="J12" s="63"/>
      <c r="K12" s="63"/>
      <c r="L12" s="63"/>
      <c r="M12" s="63"/>
      <c r="N12" s="63"/>
      <c r="O12" s="63"/>
    </row>
    <row r="13" ht="20.25" customHeight="1" spans="1:15">
      <c r="A13" s="161" t="s">
        <v>84</v>
      </c>
      <c r="B13" s="161" t="str">
        <f>"        "&amp;"机关事业单位基本养老保险缴费支出"</f>
        <v>        机关事业单位基本养老保险缴费支出</v>
      </c>
      <c r="C13" s="63">
        <v>3660030.72</v>
      </c>
      <c r="D13" s="63">
        <v>3660030.72</v>
      </c>
      <c r="E13" s="63">
        <v>3660030.72</v>
      </c>
      <c r="F13" s="63"/>
      <c r="G13" s="63"/>
      <c r="H13" s="63"/>
      <c r="I13" s="63"/>
      <c r="J13" s="63"/>
      <c r="K13" s="63"/>
      <c r="L13" s="63"/>
      <c r="M13" s="63"/>
      <c r="N13" s="63"/>
      <c r="O13" s="63"/>
    </row>
    <row r="14" ht="20.25" customHeight="1" spans="1:15">
      <c r="A14" s="161" t="s">
        <v>85</v>
      </c>
      <c r="B14" s="161" t="str">
        <f>"        "&amp;"机关事业单位职业年金缴费支出"</f>
        <v>        机关事业单位职业年金缴费支出</v>
      </c>
      <c r="C14" s="63">
        <v>1050000</v>
      </c>
      <c r="D14" s="63">
        <v>1050000</v>
      </c>
      <c r="E14" s="63">
        <v>1050000</v>
      </c>
      <c r="F14" s="63"/>
      <c r="G14" s="63"/>
      <c r="H14" s="63"/>
      <c r="I14" s="63"/>
      <c r="J14" s="63"/>
      <c r="K14" s="63"/>
      <c r="L14" s="63"/>
      <c r="M14" s="63"/>
      <c r="N14" s="63"/>
      <c r="O14" s="63"/>
    </row>
    <row r="15" ht="20.25" customHeight="1" spans="1:15">
      <c r="A15" s="160" t="s">
        <v>86</v>
      </c>
      <c r="B15" s="160" t="str">
        <f>"        "&amp;"抚恤"</f>
        <v>        抚恤</v>
      </c>
      <c r="C15" s="63">
        <v>135045.6</v>
      </c>
      <c r="D15" s="63">
        <v>135045.6</v>
      </c>
      <c r="E15" s="63">
        <v>135045.6</v>
      </c>
      <c r="F15" s="63"/>
      <c r="G15" s="63"/>
      <c r="H15" s="63"/>
      <c r="I15" s="63"/>
      <c r="J15" s="63"/>
      <c r="K15" s="63"/>
      <c r="L15" s="63"/>
      <c r="M15" s="63"/>
      <c r="N15" s="63"/>
      <c r="O15" s="63"/>
    </row>
    <row r="16" ht="20.25" customHeight="1" spans="1:15">
      <c r="A16" s="161" t="s">
        <v>87</v>
      </c>
      <c r="B16" s="161" t="str">
        <f>"        "&amp;"死亡抚恤"</f>
        <v>        死亡抚恤</v>
      </c>
      <c r="C16" s="63">
        <v>135045.6</v>
      </c>
      <c r="D16" s="63">
        <v>135045.6</v>
      </c>
      <c r="E16" s="63">
        <v>135045.6</v>
      </c>
      <c r="F16" s="63"/>
      <c r="G16" s="63"/>
      <c r="H16" s="63"/>
      <c r="I16" s="63"/>
      <c r="J16" s="63"/>
      <c r="K16" s="63"/>
      <c r="L16" s="63"/>
      <c r="M16" s="63"/>
      <c r="N16" s="63"/>
      <c r="O16" s="63"/>
    </row>
    <row r="17" ht="20.25" customHeight="1" spans="1:15">
      <c r="A17" s="150" t="s">
        <v>88</v>
      </c>
      <c r="B17" s="150" t="str">
        <f>"        "&amp;"卫生健康支出"</f>
        <v>        卫生健康支出</v>
      </c>
      <c r="C17" s="63">
        <v>3716564.83</v>
      </c>
      <c r="D17" s="63">
        <v>3716564.83</v>
      </c>
      <c r="E17" s="63">
        <v>3716564.83</v>
      </c>
      <c r="F17" s="63"/>
      <c r="G17" s="63"/>
      <c r="H17" s="63"/>
      <c r="I17" s="63"/>
      <c r="J17" s="63"/>
      <c r="K17" s="63"/>
      <c r="L17" s="63"/>
      <c r="M17" s="63"/>
      <c r="N17" s="63"/>
      <c r="O17" s="63"/>
    </row>
    <row r="18" ht="20.25" customHeight="1" spans="1:15">
      <c r="A18" s="160" t="s">
        <v>89</v>
      </c>
      <c r="B18" s="160" t="str">
        <f>"        "&amp;"行政事业单位医疗"</f>
        <v>        行政事业单位医疗</v>
      </c>
      <c r="C18" s="63">
        <v>3716564.83</v>
      </c>
      <c r="D18" s="63">
        <v>3716564.83</v>
      </c>
      <c r="E18" s="63">
        <v>3716564.83</v>
      </c>
      <c r="F18" s="63"/>
      <c r="G18" s="63"/>
      <c r="H18" s="63"/>
      <c r="I18" s="63"/>
      <c r="J18" s="63"/>
      <c r="K18" s="63"/>
      <c r="L18" s="63"/>
      <c r="M18" s="63"/>
      <c r="N18" s="63"/>
      <c r="O18" s="63"/>
    </row>
    <row r="19" ht="20.25" customHeight="1" spans="1:15">
      <c r="A19" s="161" t="s">
        <v>90</v>
      </c>
      <c r="B19" s="161" t="str">
        <f>"        "&amp;"行政单位医疗"</f>
        <v>        行政单位医疗</v>
      </c>
      <c r="C19" s="63"/>
      <c r="D19" s="63"/>
      <c r="E19" s="63"/>
      <c r="F19" s="63"/>
      <c r="G19" s="63"/>
      <c r="H19" s="63"/>
      <c r="I19" s="63"/>
      <c r="J19" s="63"/>
      <c r="K19" s="63"/>
      <c r="L19" s="63"/>
      <c r="M19" s="63"/>
      <c r="N19" s="63"/>
      <c r="O19" s="63"/>
    </row>
    <row r="20" ht="20.25" customHeight="1" spans="1:15">
      <c r="A20" s="161" t="s">
        <v>91</v>
      </c>
      <c r="B20" s="161" t="str">
        <f>"        "&amp;"事业单位医疗"</f>
        <v>        事业单位医疗</v>
      </c>
      <c r="C20" s="63">
        <v>1904640.94</v>
      </c>
      <c r="D20" s="63">
        <v>1904640.94</v>
      </c>
      <c r="E20" s="63">
        <v>1904640.94</v>
      </c>
      <c r="F20" s="63"/>
      <c r="G20" s="63"/>
      <c r="H20" s="63"/>
      <c r="I20" s="63"/>
      <c r="J20" s="63"/>
      <c r="K20" s="63"/>
      <c r="L20" s="63"/>
      <c r="M20" s="63"/>
      <c r="N20" s="63"/>
      <c r="O20" s="63"/>
    </row>
    <row r="21" ht="20.25" customHeight="1" spans="1:15">
      <c r="A21" s="161" t="s">
        <v>92</v>
      </c>
      <c r="B21" s="161" t="str">
        <f>"        "&amp;"公务员医疗补助"</f>
        <v>        公务员医疗补助</v>
      </c>
      <c r="C21" s="63">
        <v>1600959.6</v>
      </c>
      <c r="D21" s="63">
        <v>1600959.6</v>
      </c>
      <c r="E21" s="63">
        <v>1600959.6</v>
      </c>
      <c r="F21" s="63"/>
      <c r="G21" s="63"/>
      <c r="H21" s="63"/>
      <c r="I21" s="63"/>
      <c r="J21" s="63"/>
      <c r="K21" s="63"/>
      <c r="L21" s="63"/>
      <c r="M21" s="63"/>
      <c r="N21" s="63"/>
      <c r="O21" s="63"/>
    </row>
    <row r="22" ht="20.25" customHeight="1" spans="1:15">
      <c r="A22" s="161" t="s">
        <v>93</v>
      </c>
      <c r="B22" s="161" t="str">
        <f>"        "&amp;"其他行政事业单位医疗支出"</f>
        <v>        其他行政事业单位医疗支出</v>
      </c>
      <c r="C22" s="63">
        <v>210964.29</v>
      </c>
      <c r="D22" s="63">
        <v>210964.29</v>
      </c>
      <c r="E22" s="63">
        <v>210964.29</v>
      </c>
      <c r="F22" s="63"/>
      <c r="G22" s="63"/>
      <c r="H22" s="63"/>
      <c r="I22" s="63"/>
      <c r="J22" s="63"/>
      <c r="K22" s="63"/>
      <c r="L22" s="63"/>
      <c r="M22" s="63"/>
      <c r="N22" s="63"/>
      <c r="O22" s="63"/>
    </row>
    <row r="23" ht="20.25" customHeight="1" spans="1:15">
      <c r="A23" s="150" t="s">
        <v>94</v>
      </c>
      <c r="B23" s="150" t="str">
        <f>"        "&amp;"住房保障支出"</f>
        <v>        住房保障支出</v>
      </c>
      <c r="C23" s="63">
        <v>3181536</v>
      </c>
      <c r="D23" s="63">
        <v>3181536</v>
      </c>
      <c r="E23" s="63">
        <v>3181536</v>
      </c>
      <c r="F23" s="63"/>
      <c r="G23" s="63"/>
      <c r="H23" s="63"/>
      <c r="I23" s="63"/>
      <c r="J23" s="63"/>
      <c r="K23" s="63"/>
      <c r="L23" s="63"/>
      <c r="M23" s="63"/>
      <c r="N23" s="63"/>
      <c r="O23" s="63"/>
    </row>
    <row r="24" ht="20.25" customHeight="1" spans="1:15">
      <c r="A24" s="160" t="s">
        <v>95</v>
      </c>
      <c r="B24" s="160" t="str">
        <f>"        "&amp;"住房改革支出"</f>
        <v>        住房改革支出</v>
      </c>
      <c r="C24" s="63">
        <v>3181536</v>
      </c>
      <c r="D24" s="63">
        <v>3181536</v>
      </c>
      <c r="E24" s="63">
        <v>3181536</v>
      </c>
      <c r="F24" s="63"/>
      <c r="G24" s="63"/>
      <c r="H24" s="63"/>
      <c r="I24" s="63"/>
      <c r="J24" s="63"/>
      <c r="K24" s="63"/>
      <c r="L24" s="63"/>
      <c r="M24" s="63"/>
      <c r="N24" s="63"/>
      <c r="O24" s="63"/>
    </row>
    <row r="25" ht="20.25" customHeight="1" spans="1:15">
      <c r="A25" s="161" t="s">
        <v>96</v>
      </c>
      <c r="B25" s="161" t="str">
        <f>"        "&amp;"住房公积金"</f>
        <v>        住房公积金</v>
      </c>
      <c r="C25" s="63">
        <v>2952012</v>
      </c>
      <c r="D25" s="63">
        <v>2952012</v>
      </c>
      <c r="E25" s="63">
        <v>2952012</v>
      </c>
      <c r="F25" s="63"/>
      <c r="G25" s="63"/>
      <c r="H25" s="63"/>
      <c r="I25" s="63"/>
      <c r="J25" s="63"/>
      <c r="K25" s="63"/>
      <c r="L25" s="63"/>
      <c r="M25" s="63"/>
      <c r="N25" s="63"/>
      <c r="O25" s="63"/>
    </row>
    <row r="26" ht="20.25" customHeight="1" spans="1:15">
      <c r="A26" s="161" t="s">
        <v>97</v>
      </c>
      <c r="B26" s="161" t="str">
        <f>"        "&amp;"购房补贴"</f>
        <v>        购房补贴</v>
      </c>
      <c r="C26" s="63">
        <v>229524</v>
      </c>
      <c r="D26" s="63">
        <v>229524</v>
      </c>
      <c r="E26" s="63">
        <v>229524</v>
      </c>
      <c r="F26" s="63"/>
      <c r="G26" s="63"/>
      <c r="H26" s="63"/>
      <c r="I26" s="63"/>
      <c r="J26" s="63"/>
      <c r="K26" s="63"/>
      <c r="L26" s="63"/>
      <c r="M26" s="63"/>
      <c r="N26" s="63"/>
      <c r="O26" s="63"/>
    </row>
    <row r="27" ht="20.25" customHeight="1" spans="1:15">
      <c r="A27" s="152" t="s">
        <v>30</v>
      </c>
      <c r="B27" s="150"/>
      <c r="C27" s="153">
        <v>87898997.16</v>
      </c>
      <c r="D27" s="153">
        <v>83305097.16</v>
      </c>
      <c r="E27" s="153">
        <v>41534351.82</v>
      </c>
      <c r="F27" s="153">
        <v>41770745.34</v>
      </c>
      <c r="G27" s="153"/>
      <c r="H27" s="153"/>
      <c r="I27" s="153"/>
      <c r="J27" s="153">
        <v>885000</v>
      </c>
      <c r="K27" s="153"/>
      <c r="L27" s="153"/>
      <c r="M27" s="153"/>
      <c r="N27" s="153"/>
      <c r="O27" s="153">
        <v>885000</v>
      </c>
    </row>
  </sheetData>
  <mergeCells count="12">
    <mergeCell ref="A1:O1"/>
    <mergeCell ref="A2:O2"/>
    <mergeCell ref="A3:N3"/>
    <mergeCell ref="D4:F4"/>
    <mergeCell ref="J4:O4"/>
    <mergeCell ref="A27:B27"/>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8" t="s">
        <v>98</v>
      </c>
      <c r="B1" s="162"/>
      <c r="C1" s="162"/>
      <c r="D1" s="162"/>
    </row>
    <row r="2" ht="28.5" customHeight="1" spans="1:4">
      <c r="A2" s="163" t="s">
        <v>99</v>
      </c>
      <c r="B2" s="163"/>
      <c r="C2" s="163"/>
      <c r="D2" s="163"/>
    </row>
    <row r="3" ht="18.75" customHeight="1" spans="1:4">
      <c r="A3" s="150" t="str">
        <f>"单位名称："&amp;"玉溪师范学院附属中学"</f>
        <v>单位名称：玉溪师范学院附属中学</v>
      </c>
      <c r="B3" s="150"/>
      <c r="C3" s="150"/>
      <c r="D3" s="148" t="s">
        <v>2</v>
      </c>
    </row>
    <row r="4" ht="18.75" customHeight="1" spans="1:4">
      <c r="A4" s="58" t="s">
        <v>3</v>
      </c>
      <c r="B4" s="58"/>
      <c r="C4" s="58" t="s">
        <v>4</v>
      </c>
      <c r="D4" s="58"/>
    </row>
    <row r="5" ht="18.75" customHeight="1" spans="1:4">
      <c r="A5" s="58" t="s">
        <v>5</v>
      </c>
      <c r="B5" s="58" t="s">
        <v>6</v>
      </c>
      <c r="C5" s="58" t="s">
        <v>100</v>
      </c>
      <c r="D5" s="58" t="s">
        <v>6</v>
      </c>
    </row>
    <row r="6" ht="18.75" customHeight="1" spans="1:4">
      <c r="A6" s="164" t="s">
        <v>101</v>
      </c>
      <c r="B6" s="165"/>
      <c r="C6" s="166" t="s">
        <v>102</v>
      </c>
      <c r="D6" s="165"/>
    </row>
    <row r="7" ht="18.75" customHeight="1" spans="1:4">
      <c r="A7" s="150" t="s">
        <v>103</v>
      </c>
      <c r="B7" s="167">
        <v>47590492.66</v>
      </c>
      <c r="C7" s="168" t="str">
        <f>"（一）"&amp;"教育支出"</f>
        <v>（一）教育支出</v>
      </c>
      <c r="D7" s="167">
        <v>68209120.01</v>
      </c>
    </row>
    <row r="8" ht="18.75" customHeight="1" spans="1:4">
      <c r="A8" s="150" t="s">
        <v>104</v>
      </c>
      <c r="B8" s="167"/>
      <c r="C8" s="168" t="str">
        <f>"（二）"&amp;"社会保障和就业支出"</f>
        <v>（二）社会保障和就业支出</v>
      </c>
      <c r="D8" s="167">
        <v>8197876.32</v>
      </c>
    </row>
    <row r="9" ht="18.75" customHeight="1" spans="1:4">
      <c r="A9" s="150" t="s">
        <v>105</v>
      </c>
      <c r="B9" s="167"/>
      <c r="C9" s="168" t="str">
        <f>"（三）"&amp;"卫生健康支出"</f>
        <v>（三）卫生健康支出</v>
      </c>
      <c r="D9" s="167">
        <v>3716564.83</v>
      </c>
    </row>
    <row r="10" ht="18.75" customHeight="1" spans="1:4">
      <c r="A10" s="150" t="s">
        <v>106</v>
      </c>
      <c r="B10" s="167"/>
      <c r="C10" s="168" t="str">
        <f>"（四）"&amp;"住房保障支出"</f>
        <v>（四）住房保障支出</v>
      </c>
      <c r="D10" s="167">
        <v>3181536</v>
      </c>
    </row>
    <row r="11" ht="18.75" customHeight="1" spans="1:4">
      <c r="A11" s="60" t="s">
        <v>103</v>
      </c>
      <c r="B11" s="167">
        <v>35714604.5</v>
      </c>
      <c r="C11" s="150"/>
      <c r="D11" s="150"/>
    </row>
    <row r="12" ht="18.75" customHeight="1" spans="1:4">
      <c r="A12" s="60" t="s">
        <v>104</v>
      </c>
      <c r="B12" s="167"/>
      <c r="C12" s="150"/>
      <c r="D12" s="150"/>
    </row>
    <row r="13" ht="18.75" customHeight="1" spans="1:4">
      <c r="A13" s="60" t="s">
        <v>105</v>
      </c>
      <c r="B13" s="167"/>
      <c r="C13" s="150"/>
      <c r="D13" s="150"/>
    </row>
    <row r="14" ht="18.75" customHeight="1" spans="1:4">
      <c r="A14" s="150"/>
      <c r="B14" s="150"/>
      <c r="C14" s="150" t="s">
        <v>107</v>
      </c>
      <c r="D14" s="150"/>
    </row>
    <row r="15" ht="18.75" customHeight="1" spans="1:4">
      <c r="A15" s="169" t="s">
        <v>24</v>
      </c>
      <c r="B15" s="167">
        <v>83305097.16</v>
      </c>
      <c r="C15" s="169" t="s">
        <v>25</v>
      </c>
      <c r="D15" s="167">
        <v>83305097.16</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A1" sqref="A1:G1"/>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8" t="s">
        <v>108</v>
      </c>
      <c r="B1" s="158"/>
      <c r="C1" s="158"/>
      <c r="D1" s="158"/>
      <c r="E1" s="158"/>
      <c r="F1" s="158"/>
      <c r="G1" s="158"/>
    </row>
    <row r="2" ht="28.5" customHeight="1" spans="1:7">
      <c r="A2" s="149" t="s">
        <v>109</v>
      </c>
      <c r="B2" s="149"/>
      <c r="C2" s="149"/>
      <c r="D2" s="149"/>
      <c r="E2" s="149"/>
      <c r="F2" s="149"/>
      <c r="G2" s="149"/>
    </row>
    <row r="3" ht="20.25" customHeight="1" spans="1:7">
      <c r="A3" s="150" t="str">
        <f>"单位名称："&amp;"玉溪师范学院附属中学"</f>
        <v>单位名称：玉溪师范学院附属中学</v>
      </c>
      <c r="B3" s="150"/>
      <c r="C3" s="150"/>
      <c r="D3" s="150"/>
      <c r="E3" s="150"/>
      <c r="F3" s="150"/>
      <c r="G3" s="159" t="s">
        <v>2</v>
      </c>
    </row>
    <row r="4" ht="27" customHeight="1" spans="1:7">
      <c r="A4" s="151" t="s">
        <v>110</v>
      </c>
      <c r="B4" s="151"/>
      <c r="C4" s="151" t="s">
        <v>30</v>
      </c>
      <c r="D4" s="151" t="s">
        <v>33</v>
      </c>
      <c r="E4" s="151"/>
      <c r="F4" s="151"/>
      <c r="G4" s="151" t="s">
        <v>72</v>
      </c>
    </row>
    <row r="5" ht="27" customHeight="1" spans="1:7">
      <c r="A5" s="151" t="s">
        <v>67</v>
      </c>
      <c r="B5" s="151" t="s">
        <v>68</v>
      </c>
      <c r="C5" s="151"/>
      <c r="D5" s="151" t="s">
        <v>32</v>
      </c>
      <c r="E5" s="151" t="s">
        <v>111</v>
      </c>
      <c r="F5" s="151" t="s">
        <v>112</v>
      </c>
      <c r="G5" s="151"/>
    </row>
    <row r="6" ht="20.25" customHeight="1" spans="1:7">
      <c r="A6" s="157" t="s">
        <v>44</v>
      </c>
      <c r="B6" s="157" t="s">
        <v>45</v>
      </c>
      <c r="C6" s="157" t="s">
        <v>46</v>
      </c>
      <c r="D6" s="157" t="s">
        <v>47</v>
      </c>
      <c r="E6" s="157" t="s">
        <v>48</v>
      </c>
      <c r="F6" s="157" t="s">
        <v>49</v>
      </c>
      <c r="G6" s="157">
        <v>7</v>
      </c>
    </row>
    <row r="7" ht="20.25" customHeight="1" spans="1:7">
      <c r="A7" s="150" t="s">
        <v>78</v>
      </c>
      <c r="B7" s="150" t="str">
        <f>"        "&amp;"教育支出"</f>
        <v>        教育支出</v>
      </c>
      <c r="C7" s="63">
        <v>68209120.01</v>
      </c>
      <c r="D7" s="153">
        <v>26438374.67</v>
      </c>
      <c r="E7" s="63">
        <v>26438374.67</v>
      </c>
      <c r="F7" s="63"/>
      <c r="G7" s="63">
        <v>41770745.34</v>
      </c>
    </row>
    <row r="8" ht="20.25" customHeight="1" spans="1:7">
      <c r="A8" s="160" t="s">
        <v>79</v>
      </c>
      <c r="B8" s="160" t="str">
        <f>"        "&amp;"普通教育"</f>
        <v>        普通教育</v>
      </c>
      <c r="C8" s="63">
        <v>68209120.01</v>
      </c>
      <c r="D8" s="153">
        <v>26438374.67</v>
      </c>
      <c r="E8" s="63">
        <v>26438374.67</v>
      </c>
      <c r="F8" s="63"/>
      <c r="G8" s="63">
        <v>41770745.34</v>
      </c>
    </row>
    <row r="9" ht="20.25" customHeight="1" spans="1:7">
      <c r="A9" s="161" t="s">
        <v>80</v>
      </c>
      <c r="B9" s="161" t="str">
        <f>"        "&amp;"高中教育"</f>
        <v>        高中教育</v>
      </c>
      <c r="C9" s="63">
        <v>68209120.01</v>
      </c>
      <c r="D9" s="153">
        <v>26438374.67</v>
      </c>
      <c r="E9" s="63">
        <v>26438374.67</v>
      </c>
      <c r="F9" s="63"/>
      <c r="G9" s="63">
        <v>41770745.34</v>
      </c>
    </row>
    <row r="10" ht="20.25" customHeight="1" spans="1:7">
      <c r="A10" s="150" t="s">
        <v>81</v>
      </c>
      <c r="B10" s="150" t="str">
        <f>"        "&amp;"社会保障和就业支出"</f>
        <v>        社会保障和就业支出</v>
      </c>
      <c r="C10" s="63">
        <v>8197876.32</v>
      </c>
      <c r="D10" s="153">
        <v>8197876.32</v>
      </c>
      <c r="E10" s="63">
        <v>8197876.32</v>
      </c>
      <c r="F10" s="63"/>
      <c r="G10" s="63"/>
    </row>
    <row r="11" ht="20.25" customHeight="1" spans="1:7">
      <c r="A11" s="160" t="s">
        <v>82</v>
      </c>
      <c r="B11" s="160" t="str">
        <f>"        "&amp;"行政事业单位养老支出"</f>
        <v>        行政事业单位养老支出</v>
      </c>
      <c r="C11" s="63">
        <v>8062830.72</v>
      </c>
      <c r="D11" s="153">
        <v>8062830.72</v>
      </c>
      <c r="E11" s="63">
        <v>8062830.72</v>
      </c>
      <c r="F11" s="63"/>
      <c r="G11" s="63"/>
    </row>
    <row r="12" ht="20.25" customHeight="1" spans="1:7">
      <c r="A12" s="161" t="s">
        <v>83</v>
      </c>
      <c r="B12" s="161" t="str">
        <f>"        "&amp;"事业单位离退休"</f>
        <v>        事业单位离退休</v>
      </c>
      <c r="C12" s="63">
        <v>3352800</v>
      </c>
      <c r="D12" s="153">
        <v>3352800</v>
      </c>
      <c r="E12" s="63">
        <v>3352800</v>
      </c>
      <c r="F12" s="63"/>
      <c r="G12" s="63"/>
    </row>
    <row r="13" ht="20.25" customHeight="1" spans="1:7">
      <c r="A13" s="161" t="s">
        <v>84</v>
      </c>
      <c r="B13" s="161" t="str">
        <f>"        "&amp;"机关事业单位基本养老保险缴费支出"</f>
        <v>        机关事业单位基本养老保险缴费支出</v>
      </c>
      <c r="C13" s="63">
        <v>3660030.72</v>
      </c>
      <c r="D13" s="153">
        <v>3660030.72</v>
      </c>
      <c r="E13" s="63">
        <v>3660030.72</v>
      </c>
      <c r="F13" s="63"/>
      <c r="G13" s="63"/>
    </row>
    <row r="14" ht="20.25" customHeight="1" spans="1:7">
      <c r="A14" s="161" t="s">
        <v>85</v>
      </c>
      <c r="B14" s="161" t="str">
        <f>"        "&amp;"机关事业单位职业年金缴费支出"</f>
        <v>        机关事业单位职业年金缴费支出</v>
      </c>
      <c r="C14" s="63">
        <v>1050000</v>
      </c>
      <c r="D14" s="153">
        <v>1050000</v>
      </c>
      <c r="E14" s="63">
        <v>1050000</v>
      </c>
      <c r="F14" s="63"/>
      <c r="G14" s="63"/>
    </row>
    <row r="15" ht="20.25" customHeight="1" spans="1:7">
      <c r="A15" s="160" t="s">
        <v>86</v>
      </c>
      <c r="B15" s="160" t="str">
        <f>"        "&amp;"抚恤"</f>
        <v>        抚恤</v>
      </c>
      <c r="C15" s="63">
        <v>135045.6</v>
      </c>
      <c r="D15" s="153">
        <v>135045.6</v>
      </c>
      <c r="E15" s="63">
        <v>135045.6</v>
      </c>
      <c r="F15" s="63"/>
      <c r="G15" s="63"/>
    </row>
    <row r="16" ht="20.25" customHeight="1" spans="1:7">
      <c r="A16" s="161" t="s">
        <v>87</v>
      </c>
      <c r="B16" s="161" t="str">
        <f>"        "&amp;"死亡抚恤"</f>
        <v>        死亡抚恤</v>
      </c>
      <c r="C16" s="63">
        <v>135045.6</v>
      </c>
      <c r="D16" s="153">
        <v>135045.6</v>
      </c>
      <c r="E16" s="63">
        <v>135045.6</v>
      </c>
      <c r="F16" s="63"/>
      <c r="G16" s="63"/>
    </row>
    <row r="17" ht="20.25" customHeight="1" spans="1:7">
      <c r="A17" s="150" t="s">
        <v>88</v>
      </c>
      <c r="B17" s="150" t="str">
        <f>"        "&amp;"卫生健康支出"</f>
        <v>        卫生健康支出</v>
      </c>
      <c r="C17" s="63">
        <v>3716564.83</v>
      </c>
      <c r="D17" s="153">
        <v>3716564.83</v>
      </c>
      <c r="E17" s="63">
        <v>3716564.83</v>
      </c>
      <c r="F17" s="63"/>
      <c r="G17" s="63"/>
    </row>
    <row r="18" ht="20.25" customHeight="1" spans="1:7">
      <c r="A18" s="160" t="s">
        <v>89</v>
      </c>
      <c r="B18" s="160" t="str">
        <f>"        "&amp;"行政事业单位医疗"</f>
        <v>        行政事业单位医疗</v>
      </c>
      <c r="C18" s="63">
        <v>3716564.83</v>
      </c>
      <c r="D18" s="153">
        <v>3716564.83</v>
      </c>
      <c r="E18" s="63">
        <v>3716564.83</v>
      </c>
      <c r="F18" s="63"/>
      <c r="G18" s="63"/>
    </row>
    <row r="19" ht="20.25" customHeight="1" spans="1:7">
      <c r="A19" s="161" t="s">
        <v>91</v>
      </c>
      <c r="B19" s="161" t="str">
        <f>"        "&amp;"事业单位医疗"</f>
        <v>        事业单位医疗</v>
      </c>
      <c r="C19" s="63">
        <v>1904640.94</v>
      </c>
      <c r="D19" s="153">
        <v>1904640.94</v>
      </c>
      <c r="E19" s="63">
        <v>1904640.94</v>
      </c>
      <c r="F19" s="63"/>
      <c r="G19" s="63"/>
    </row>
    <row r="20" ht="20.25" customHeight="1" spans="1:7">
      <c r="A20" s="161" t="s">
        <v>92</v>
      </c>
      <c r="B20" s="161" t="str">
        <f>"        "&amp;"公务员医疗补助"</f>
        <v>        公务员医疗补助</v>
      </c>
      <c r="C20" s="63">
        <v>1600959.6</v>
      </c>
      <c r="D20" s="153">
        <v>1600959.6</v>
      </c>
      <c r="E20" s="63">
        <v>1600959.6</v>
      </c>
      <c r="F20" s="63"/>
      <c r="G20" s="63"/>
    </row>
    <row r="21" ht="20.25" customHeight="1" spans="1:7">
      <c r="A21" s="161" t="s">
        <v>93</v>
      </c>
      <c r="B21" s="161" t="str">
        <f>"        "&amp;"其他行政事业单位医疗支出"</f>
        <v>        其他行政事业单位医疗支出</v>
      </c>
      <c r="C21" s="63">
        <v>210964.29</v>
      </c>
      <c r="D21" s="153">
        <v>210964.29</v>
      </c>
      <c r="E21" s="63">
        <v>210964.29</v>
      </c>
      <c r="F21" s="63"/>
      <c r="G21" s="63"/>
    </row>
    <row r="22" ht="20.25" customHeight="1" spans="1:7">
      <c r="A22" s="150" t="s">
        <v>94</v>
      </c>
      <c r="B22" s="150" t="str">
        <f>"        "&amp;"住房保障支出"</f>
        <v>        住房保障支出</v>
      </c>
      <c r="C22" s="63">
        <v>3181536</v>
      </c>
      <c r="D22" s="153">
        <v>3181536</v>
      </c>
      <c r="E22" s="63">
        <v>3181536</v>
      </c>
      <c r="F22" s="63"/>
      <c r="G22" s="63"/>
    </row>
    <row r="23" ht="20.25" customHeight="1" spans="1:7">
      <c r="A23" s="160" t="s">
        <v>95</v>
      </c>
      <c r="B23" s="160" t="str">
        <f>"        "&amp;"住房改革支出"</f>
        <v>        住房改革支出</v>
      </c>
      <c r="C23" s="63">
        <v>3181536</v>
      </c>
      <c r="D23" s="153">
        <v>3181536</v>
      </c>
      <c r="E23" s="63">
        <v>3181536</v>
      </c>
      <c r="F23" s="63"/>
      <c r="G23" s="63"/>
    </row>
    <row r="24" ht="20.25" customHeight="1" spans="1:7">
      <c r="A24" s="161" t="s">
        <v>96</v>
      </c>
      <c r="B24" s="161" t="str">
        <f>"        "&amp;"住房公积金"</f>
        <v>        住房公积金</v>
      </c>
      <c r="C24" s="63">
        <v>2952012</v>
      </c>
      <c r="D24" s="153">
        <v>2952012</v>
      </c>
      <c r="E24" s="63">
        <v>2952012</v>
      </c>
      <c r="F24" s="63"/>
      <c r="G24" s="63"/>
    </row>
    <row r="25" ht="20.25" customHeight="1" spans="1:7">
      <c r="A25" s="161" t="s">
        <v>97</v>
      </c>
      <c r="B25" s="161" t="str">
        <f>"        "&amp;"购房补贴"</f>
        <v>        购房补贴</v>
      </c>
      <c r="C25" s="63">
        <v>229524</v>
      </c>
      <c r="D25" s="153">
        <v>229524</v>
      </c>
      <c r="E25" s="63">
        <v>229524</v>
      </c>
      <c r="F25" s="63"/>
      <c r="G25" s="63"/>
    </row>
    <row r="26" ht="20.25" customHeight="1" spans="1:7">
      <c r="A26" s="152" t="s">
        <v>30</v>
      </c>
      <c r="B26" s="150"/>
      <c r="C26" s="153">
        <v>83305097.16</v>
      </c>
      <c r="D26" s="153">
        <v>41534351.82</v>
      </c>
      <c r="E26" s="153">
        <v>41534351.82</v>
      </c>
      <c r="F26" s="153"/>
      <c r="G26" s="153">
        <v>41770745.34</v>
      </c>
    </row>
  </sheetData>
  <mergeCells count="8">
    <mergeCell ref="A1:G1"/>
    <mergeCell ref="A2:G2"/>
    <mergeCell ref="A3:F3"/>
    <mergeCell ref="A4:B4"/>
    <mergeCell ref="D4:F4"/>
    <mergeCell ref="A26:B2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48" t="s">
        <v>113</v>
      </c>
      <c r="B1" s="148"/>
      <c r="C1" s="148"/>
      <c r="D1" s="148"/>
      <c r="E1" s="148"/>
      <c r="F1" s="148"/>
    </row>
    <row r="2" ht="28.5" customHeight="1" spans="1:6">
      <c r="A2" s="149" t="s">
        <v>114</v>
      </c>
      <c r="B2" s="149"/>
      <c r="C2" s="149"/>
      <c r="D2" s="149"/>
      <c r="E2" s="149"/>
      <c r="F2" s="149"/>
    </row>
    <row r="3" ht="20.25" customHeight="1" spans="1:6">
      <c r="A3" s="150" t="str">
        <f>"单位名称："&amp;"玉溪师范学院附属中学"</f>
        <v>单位名称：玉溪师范学院附属中学</v>
      </c>
      <c r="B3" s="150"/>
      <c r="C3" s="150"/>
      <c r="D3" s="150"/>
      <c r="E3" s="150"/>
      <c r="F3" s="148" t="s">
        <v>2</v>
      </c>
    </row>
    <row r="4" ht="20.25" customHeight="1" spans="1:6">
      <c r="A4" s="151" t="s">
        <v>115</v>
      </c>
      <c r="B4" s="151" t="s">
        <v>116</v>
      </c>
      <c r="C4" s="151" t="s">
        <v>117</v>
      </c>
      <c r="D4" s="151"/>
      <c r="E4" s="151"/>
      <c r="F4" s="151"/>
    </row>
    <row r="5" ht="35.25" customHeight="1" spans="1:6">
      <c r="A5" s="151"/>
      <c r="B5" s="151"/>
      <c r="C5" s="151" t="s">
        <v>32</v>
      </c>
      <c r="D5" s="151" t="s">
        <v>118</v>
      </c>
      <c r="E5" s="151" t="s">
        <v>119</v>
      </c>
      <c r="F5" s="151" t="s">
        <v>120</v>
      </c>
    </row>
    <row r="6" ht="20.25" customHeight="1" spans="1:6">
      <c r="A6" s="157" t="s">
        <v>44</v>
      </c>
      <c r="B6" s="157">
        <v>2</v>
      </c>
      <c r="C6" s="157">
        <v>3</v>
      </c>
      <c r="D6" s="157">
        <v>4</v>
      </c>
      <c r="E6" s="157">
        <v>5</v>
      </c>
      <c r="F6" s="157">
        <v>6</v>
      </c>
    </row>
    <row r="7" ht="20.25" customHeight="1" spans="1:6">
      <c r="A7" s="63">
        <v>41200</v>
      </c>
      <c r="B7" s="63"/>
      <c r="C7" s="63">
        <v>26200</v>
      </c>
      <c r="D7" s="63"/>
      <c r="E7" s="153">
        <v>26200</v>
      </c>
      <c r="F7" s="63">
        <v>15000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8"/>
  <sheetViews>
    <sheetView showZeros="0" topLeftCell="A12" workbookViewId="0">
      <selection activeCell="A4" sqref="A4:A6"/>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48" t="s">
        <v>121</v>
      </c>
      <c r="B1" s="148"/>
      <c r="C1" s="148"/>
      <c r="D1" s="148"/>
      <c r="E1" s="148"/>
      <c r="F1" s="148"/>
      <c r="G1" s="148"/>
      <c r="H1" s="148"/>
      <c r="I1" s="148"/>
      <c r="J1" s="148"/>
      <c r="K1" s="148"/>
      <c r="L1" s="148"/>
      <c r="M1" s="148"/>
      <c r="N1" s="148"/>
      <c r="O1" s="148"/>
      <c r="P1" s="148"/>
      <c r="Q1" s="148"/>
      <c r="R1" s="148"/>
      <c r="S1" s="148"/>
      <c r="T1" s="148"/>
      <c r="U1" s="148"/>
      <c r="V1" s="148"/>
      <c r="W1" s="148"/>
    </row>
    <row r="2" ht="28.5" customHeight="1" spans="1:23">
      <c r="A2" s="149" t="s">
        <v>122</v>
      </c>
      <c r="B2" s="149"/>
      <c r="C2" s="149" t="s">
        <v>123</v>
      </c>
      <c r="D2" s="149"/>
      <c r="E2" s="149"/>
      <c r="F2" s="149"/>
      <c r="G2" s="149"/>
      <c r="H2" s="149"/>
      <c r="I2" s="149"/>
      <c r="J2" s="149"/>
      <c r="K2" s="149"/>
      <c r="L2" s="149"/>
      <c r="M2" s="149"/>
      <c r="N2" s="149"/>
      <c r="O2" s="149"/>
      <c r="P2" s="149"/>
      <c r="Q2" s="149"/>
      <c r="R2" s="149"/>
      <c r="S2" s="149"/>
      <c r="T2" s="149"/>
      <c r="U2" s="149"/>
      <c r="V2" s="149"/>
      <c r="W2" s="149"/>
    </row>
    <row r="3" ht="19.5" customHeight="1" spans="1:23">
      <c r="A3" s="150" t="str">
        <f>"单位名称："&amp;"玉溪师范学院附属中学"</f>
        <v>单位名称：玉溪师范学院附属中学</v>
      </c>
      <c r="B3" s="150"/>
      <c r="C3" s="150"/>
      <c r="D3" s="150"/>
      <c r="E3" s="150"/>
      <c r="F3" s="150"/>
      <c r="G3" s="150"/>
      <c r="H3" s="150"/>
      <c r="I3" s="150"/>
      <c r="J3" s="150"/>
      <c r="K3" s="150"/>
      <c r="L3" s="150"/>
      <c r="M3" s="150"/>
      <c r="N3" s="150"/>
      <c r="O3" s="150"/>
      <c r="P3" s="150"/>
      <c r="Q3" s="150"/>
      <c r="R3" s="148"/>
      <c r="S3" s="148"/>
      <c r="T3" s="148"/>
      <c r="U3" s="148"/>
      <c r="V3" s="148"/>
      <c r="W3" s="148" t="s">
        <v>2</v>
      </c>
    </row>
    <row r="4" ht="19.5" customHeight="1" spans="1:23">
      <c r="A4" s="151" t="s">
        <v>124</v>
      </c>
      <c r="B4" s="151" t="s">
        <v>125</v>
      </c>
      <c r="C4" s="151" t="s">
        <v>126</v>
      </c>
      <c r="D4" s="151" t="s">
        <v>127</v>
      </c>
      <c r="E4" s="151" t="s">
        <v>128</v>
      </c>
      <c r="F4" s="151" t="s">
        <v>129</v>
      </c>
      <c r="G4" s="151" t="s">
        <v>130</v>
      </c>
      <c r="H4" s="151" t="s">
        <v>131</v>
      </c>
      <c r="I4" s="151"/>
      <c r="J4" s="151"/>
      <c r="K4" s="151"/>
      <c r="L4" s="151"/>
      <c r="M4" s="151"/>
      <c r="N4" s="151"/>
      <c r="O4" s="151"/>
      <c r="P4" s="151"/>
      <c r="Q4" s="151"/>
      <c r="R4" s="151"/>
      <c r="S4" s="151"/>
      <c r="T4" s="151"/>
      <c r="U4" s="151"/>
      <c r="V4" s="151"/>
      <c r="W4" s="151"/>
    </row>
    <row r="5" ht="19.5" customHeight="1" spans="1:23">
      <c r="A5" s="151"/>
      <c r="B5" s="151"/>
      <c r="C5" s="151"/>
      <c r="D5" s="151"/>
      <c r="E5" s="151"/>
      <c r="F5" s="151"/>
      <c r="G5" s="151"/>
      <c r="H5" s="151" t="s">
        <v>30</v>
      </c>
      <c r="I5" s="151" t="s">
        <v>33</v>
      </c>
      <c r="J5" s="151"/>
      <c r="K5" s="151"/>
      <c r="L5" s="151"/>
      <c r="M5" s="151"/>
      <c r="N5" s="151" t="s">
        <v>132</v>
      </c>
      <c r="O5" s="151"/>
      <c r="P5" s="151"/>
      <c r="Q5" s="151" t="s">
        <v>36</v>
      </c>
      <c r="R5" s="151" t="s">
        <v>70</v>
      </c>
      <c r="S5" s="151"/>
      <c r="T5" s="151"/>
      <c r="U5" s="151"/>
      <c r="V5" s="151"/>
      <c r="W5" s="151"/>
    </row>
    <row r="6" ht="41.25" customHeight="1" spans="1:23">
      <c r="A6" s="151"/>
      <c r="B6" s="151"/>
      <c r="C6" s="151"/>
      <c r="D6" s="151"/>
      <c r="E6" s="151"/>
      <c r="F6" s="151"/>
      <c r="G6" s="151"/>
      <c r="H6" s="151"/>
      <c r="I6" s="151" t="s">
        <v>133</v>
      </c>
      <c r="J6" s="151" t="s">
        <v>134</v>
      </c>
      <c r="K6" s="151" t="s">
        <v>135</v>
      </c>
      <c r="L6" s="151" t="s">
        <v>136</v>
      </c>
      <c r="M6" s="151" t="s">
        <v>137</v>
      </c>
      <c r="N6" s="151" t="s">
        <v>33</v>
      </c>
      <c r="O6" s="151" t="s">
        <v>34</v>
      </c>
      <c r="P6" s="151" t="s">
        <v>35</v>
      </c>
      <c r="Q6" s="151"/>
      <c r="R6" s="151" t="s">
        <v>32</v>
      </c>
      <c r="S6" s="151" t="s">
        <v>39</v>
      </c>
      <c r="T6" s="151" t="s">
        <v>138</v>
      </c>
      <c r="U6" s="151" t="s">
        <v>41</v>
      </c>
      <c r="V6" s="151" t="s">
        <v>42</v>
      </c>
      <c r="W6" s="151" t="s">
        <v>43</v>
      </c>
    </row>
    <row r="7" ht="20.25" customHeight="1" spans="1:23">
      <c r="A7" s="152" t="s">
        <v>44</v>
      </c>
      <c r="B7" s="152" t="s">
        <v>45</v>
      </c>
      <c r="C7" s="152" t="s">
        <v>46</v>
      </c>
      <c r="D7" s="152" t="s">
        <v>47</v>
      </c>
      <c r="E7" s="152" t="s">
        <v>48</v>
      </c>
      <c r="F7" s="152" t="s">
        <v>49</v>
      </c>
      <c r="G7" s="152" t="s">
        <v>50</v>
      </c>
      <c r="H7" s="152" t="s">
        <v>51</v>
      </c>
      <c r="I7" s="152" t="s">
        <v>52</v>
      </c>
      <c r="J7" s="152" t="s">
        <v>53</v>
      </c>
      <c r="K7" s="152" t="s">
        <v>54</v>
      </c>
      <c r="L7" s="152" t="s">
        <v>55</v>
      </c>
      <c r="M7" s="152" t="s">
        <v>56</v>
      </c>
      <c r="N7" s="152" t="s">
        <v>57</v>
      </c>
      <c r="O7" s="152" t="s">
        <v>58</v>
      </c>
      <c r="P7" s="152" t="s">
        <v>59</v>
      </c>
      <c r="Q7" s="152" t="s">
        <v>60</v>
      </c>
      <c r="R7" s="152" t="s">
        <v>61</v>
      </c>
      <c r="S7" s="152" t="s">
        <v>62</v>
      </c>
      <c r="T7" s="152" t="s">
        <v>139</v>
      </c>
      <c r="U7" s="152" t="s">
        <v>140</v>
      </c>
      <c r="V7" s="152" t="s">
        <v>141</v>
      </c>
      <c r="W7" s="152" t="s">
        <v>142</v>
      </c>
    </row>
    <row r="8" ht="20.25" customHeight="1" spans="1:23">
      <c r="A8" t="s">
        <v>64</v>
      </c>
      <c r="C8" s="150"/>
      <c r="D8" s="150"/>
      <c r="E8" s="150"/>
      <c r="G8" s="150"/>
      <c r="H8" s="153">
        <v>41582351.82</v>
      </c>
      <c r="I8" s="63">
        <v>41534351.82</v>
      </c>
      <c r="J8" s="63">
        <v>8894318.56</v>
      </c>
      <c r="K8" s="63"/>
      <c r="L8" s="63">
        <v>32640033.26</v>
      </c>
      <c r="M8" s="63"/>
      <c r="N8" s="63"/>
      <c r="O8" s="63"/>
      <c r="P8" s="63"/>
      <c r="Q8" s="63">
        <v>48000</v>
      </c>
      <c r="R8" s="63"/>
      <c r="S8" s="63"/>
      <c r="T8" s="63"/>
      <c r="U8" s="63"/>
      <c r="V8" s="63"/>
      <c r="W8" s="63"/>
    </row>
    <row r="9" ht="20.25" customHeight="1" spans="1:23">
      <c r="A9" s="154" t="str">
        <f t="shared" ref="A9:A27" si="0">"       "&amp;"玉溪师范学院附属中学"</f>
        <v>       玉溪师范学院附属中学</v>
      </c>
      <c r="B9" s="155" t="s">
        <v>143</v>
      </c>
      <c r="C9" s="150" t="s">
        <v>144</v>
      </c>
      <c r="D9" s="150" t="s">
        <v>80</v>
      </c>
      <c r="E9" s="150" t="s">
        <v>145</v>
      </c>
      <c r="F9" s="150" t="s">
        <v>146</v>
      </c>
      <c r="G9" s="150" t="s">
        <v>147</v>
      </c>
      <c r="H9" s="153">
        <v>10185480</v>
      </c>
      <c r="I9" s="63">
        <v>10185480</v>
      </c>
      <c r="J9" s="63">
        <v>2546370</v>
      </c>
      <c r="K9" s="63"/>
      <c r="L9" s="63">
        <v>7639110</v>
      </c>
      <c r="M9" s="63"/>
      <c r="N9" s="63"/>
      <c r="O9" s="63"/>
      <c r="P9" s="63"/>
      <c r="Q9" s="63"/>
      <c r="R9" s="63"/>
      <c r="S9" s="63"/>
      <c r="T9" s="63"/>
      <c r="U9" s="63"/>
      <c r="V9" s="63"/>
      <c r="W9" s="63"/>
    </row>
    <row r="10" ht="20.25" customHeight="1" spans="1:23">
      <c r="A10" s="156" t="str">
        <f t="shared" si="0"/>
        <v>       玉溪师范学院附属中学</v>
      </c>
      <c r="B10" s="150" t="s">
        <v>143</v>
      </c>
      <c r="C10" s="150" t="s">
        <v>144</v>
      </c>
      <c r="D10" s="150" t="s">
        <v>80</v>
      </c>
      <c r="E10" s="150" t="s">
        <v>145</v>
      </c>
      <c r="F10" s="150" t="s">
        <v>148</v>
      </c>
      <c r="G10" s="150" t="s">
        <v>149</v>
      </c>
      <c r="H10" s="153">
        <v>14952</v>
      </c>
      <c r="I10" s="63">
        <v>14952</v>
      </c>
      <c r="J10" s="63">
        <v>3738</v>
      </c>
      <c r="K10" s="150"/>
      <c r="L10" s="63">
        <v>11214</v>
      </c>
      <c r="M10" s="150"/>
      <c r="N10" s="63"/>
      <c r="O10" s="63"/>
      <c r="P10" s="150"/>
      <c r="Q10" s="63"/>
      <c r="R10" s="63"/>
      <c r="S10" s="63"/>
      <c r="T10" s="63"/>
      <c r="U10" s="63"/>
      <c r="V10" s="63"/>
      <c r="W10" s="63"/>
    </row>
    <row r="11" ht="20.25" customHeight="1" spans="1:23">
      <c r="A11" s="150" t="str">
        <f t="shared" si="0"/>
        <v>       玉溪师范学院附属中学</v>
      </c>
      <c r="B11" s="150" t="s">
        <v>143</v>
      </c>
      <c r="C11" s="150" t="s">
        <v>144</v>
      </c>
      <c r="D11" s="150" t="s">
        <v>80</v>
      </c>
      <c r="E11" s="150" t="s">
        <v>145</v>
      </c>
      <c r="F11" s="150" t="s">
        <v>150</v>
      </c>
      <c r="G11" s="150" t="s">
        <v>151</v>
      </c>
      <c r="H11" s="153">
        <v>2979900</v>
      </c>
      <c r="I11" s="63">
        <v>2979900</v>
      </c>
      <c r="J11" s="63">
        <v>744975</v>
      </c>
      <c r="K11" s="150"/>
      <c r="L11" s="63">
        <v>2234925</v>
      </c>
      <c r="M11" s="150"/>
      <c r="N11" s="63"/>
      <c r="O11" s="63"/>
      <c r="P11" s="150"/>
      <c r="Q11" s="63"/>
      <c r="R11" s="63"/>
      <c r="S11" s="63"/>
      <c r="T11" s="63"/>
      <c r="U11" s="63"/>
      <c r="V11" s="63"/>
      <c r="W11" s="63"/>
    </row>
    <row r="12" ht="20.25" customHeight="1" spans="1:23">
      <c r="A12" s="150" t="str">
        <f t="shared" si="0"/>
        <v>       玉溪师范学院附属中学</v>
      </c>
      <c r="B12" s="150" t="s">
        <v>143</v>
      </c>
      <c r="C12" s="150" t="s">
        <v>144</v>
      </c>
      <c r="D12" s="150" t="s">
        <v>97</v>
      </c>
      <c r="E12" s="150" t="s">
        <v>152</v>
      </c>
      <c r="F12" s="150" t="s">
        <v>148</v>
      </c>
      <c r="G12" s="150" t="s">
        <v>149</v>
      </c>
      <c r="H12" s="153">
        <v>229524</v>
      </c>
      <c r="I12" s="63">
        <v>229524</v>
      </c>
      <c r="J12" s="63">
        <v>57381</v>
      </c>
      <c r="K12" s="150"/>
      <c r="L12" s="63">
        <v>172143</v>
      </c>
      <c r="M12" s="150"/>
      <c r="N12" s="63"/>
      <c r="O12" s="63"/>
      <c r="P12" s="150"/>
      <c r="Q12" s="63"/>
      <c r="R12" s="63"/>
      <c r="S12" s="63"/>
      <c r="T12" s="63"/>
      <c r="U12" s="63"/>
      <c r="V12" s="63"/>
      <c r="W12" s="63"/>
    </row>
    <row r="13" ht="20.25" customHeight="1" spans="1:23">
      <c r="A13" s="150" t="str">
        <f t="shared" si="0"/>
        <v>       玉溪师范学院附属中学</v>
      </c>
      <c r="B13" s="150" t="s">
        <v>153</v>
      </c>
      <c r="C13" s="150" t="s">
        <v>154</v>
      </c>
      <c r="D13" s="150" t="s">
        <v>80</v>
      </c>
      <c r="E13" s="150" t="s">
        <v>145</v>
      </c>
      <c r="F13" s="150" t="s">
        <v>155</v>
      </c>
      <c r="G13" s="150" t="s">
        <v>156</v>
      </c>
      <c r="H13" s="153">
        <v>166042.67</v>
      </c>
      <c r="I13" s="63">
        <v>166042.67</v>
      </c>
      <c r="J13" s="63">
        <v>41510.67</v>
      </c>
      <c r="K13" s="150"/>
      <c r="L13" s="63">
        <v>124532</v>
      </c>
      <c r="M13" s="150"/>
      <c r="N13" s="63"/>
      <c r="O13" s="63"/>
      <c r="P13" s="150"/>
      <c r="Q13" s="63"/>
      <c r="R13" s="63"/>
      <c r="S13" s="63"/>
      <c r="T13" s="63"/>
      <c r="U13" s="63"/>
      <c r="V13" s="63"/>
      <c r="W13" s="63"/>
    </row>
    <row r="14" ht="29" customHeight="1" spans="1:23">
      <c r="A14" s="150" t="str">
        <f t="shared" si="0"/>
        <v>       玉溪师范学院附属中学</v>
      </c>
      <c r="B14" s="150" t="s">
        <v>153</v>
      </c>
      <c r="C14" s="150" t="s">
        <v>154</v>
      </c>
      <c r="D14" s="150" t="s">
        <v>84</v>
      </c>
      <c r="E14" s="150" t="s">
        <v>157</v>
      </c>
      <c r="F14" s="150" t="s">
        <v>158</v>
      </c>
      <c r="G14" s="150" t="s">
        <v>159</v>
      </c>
      <c r="H14" s="153">
        <v>3660030.72</v>
      </c>
      <c r="I14" s="63">
        <v>3660030.72</v>
      </c>
      <c r="J14" s="63">
        <v>915007.68</v>
      </c>
      <c r="K14" s="150"/>
      <c r="L14" s="63">
        <v>2745023.04</v>
      </c>
      <c r="M14" s="150"/>
      <c r="N14" s="63"/>
      <c r="O14" s="63"/>
      <c r="P14" s="150"/>
      <c r="Q14" s="63"/>
      <c r="R14" s="63"/>
      <c r="S14" s="63"/>
      <c r="T14" s="63"/>
      <c r="U14" s="63"/>
      <c r="V14" s="63"/>
      <c r="W14" s="63"/>
    </row>
    <row r="15" ht="20.25" customHeight="1" spans="1:23">
      <c r="A15" s="150" t="str">
        <f t="shared" si="0"/>
        <v>       玉溪师范学院附属中学</v>
      </c>
      <c r="B15" s="150" t="s">
        <v>153</v>
      </c>
      <c r="C15" s="150" t="s">
        <v>154</v>
      </c>
      <c r="D15" s="150" t="s">
        <v>91</v>
      </c>
      <c r="E15" s="150" t="s">
        <v>160</v>
      </c>
      <c r="F15" s="150" t="s">
        <v>161</v>
      </c>
      <c r="G15" s="150" t="s">
        <v>162</v>
      </c>
      <c r="H15" s="153">
        <v>1898640.94</v>
      </c>
      <c r="I15" s="63">
        <v>1898640.94</v>
      </c>
      <c r="J15" s="63">
        <v>474660.24</v>
      </c>
      <c r="K15" s="150"/>
      <c r="L15" s="63">
        <v>1423980.7</v>
      </c>
      <c r="M15" s="150"/>
      <c r="N15" s="63"/>
      <c r="O15" s="63"/>
      <c r="P15" s="150"/>
      <c r="Q15" s="63"/>
      <c r="R15" s="63"/>
      <c r="S15" s="63"/>
      <c r="T15" s="63"/>
      <c r="U15" s="63"/>
      <c r="V15" s="63"/>
      <c r="W15" s="63"/>
    </row>
    <row r="16" ht="20.25" customHeight="1" spans="1:23">
      <c r="A16" s="150" t="str">
        <f t="shared" si="0"/>
        <v>       玉溪师范学院附属中学</v>
      </c>
      <c r="B16" s="150" t="s">
        <v>153</v>
      </c>
      <c r="C16" s="150" t="s">
        <v>154</v>
      </c>
      <c r="D16" s="150" t="s">
        <v>92</v>
      </c>
      <c r="E16" s="150" t="s">
        <v>163</v>
      </c>
      <c r="F16" s="150" t="s">
        <v>164</v>
      </c>
      <c r="G16" s="150" t="s">
        <v>165</v>
      </c>
      <c r="H16" s="153">
        <v>1600959.6</v>
      </c>
      <c r="I16" s="63">
        <v>1600959.6</v>
      </c>
      <c r="J16" s="63">
        <v>400239.9</v>
      </c>
      <c r="K16" s="150"/>
      <c r="L16" s="63">
        <v>1200719.7</v>
      </c>
      <c r="M16" s="150"/>
      <c r="N16" s="63"/>
      <c r="O16" s="63"/>
      <c r="P16" s="150"/>
      <c r="Q16" s="63"/>
      <c r="R16" s="63"/>
      <c r="S16" s="63"/>
      <c r="T16" s="63"/>
      <c r="U16" s="63"/>
      <c r="V16" s="63"/>
      <c r="W16" s="63"/>
    </row>
    <row r="17" ht="20.25" customHeight="1" spans="1:23">
      <c r="A17" s="150" t="str">
        <f t="shared" si="0"/>
        <v>       玉溪师范学院附属中学</v>
      </c>
      <c r="B17" s="150" t="s">
        <v>153</v>
      </c>
      <c r="C17" s="150" t="s">
        <v>154</v>
      </c>
      <c r="D17" s="150" t="s">
        <v>93</v>
      </c>
      <c r="E17" s="150" t="s">
        <v>166</v>
      </c>
      <c r="F17" s="150" t="s">
        <v>155</v>
      </c>
      <c r="G17" s="150" t="s">
        <v>156</v>
      </c>
      <c r="H17" s="153">
        <v>210964.29</v>
      </c>
      <c r="I17" s="63">
        <v>210964.29</v>
      </c>
      <c r="J17" s="63">
        <v>140623.07</v>
      </c>
      <c r="K17" s="150"/>
      <c r="L17" s="63">
        <v>70341.22</v>
      </c>
      <c r="M17" s="150"/>
      <c r="N17" s="63"/>
      <c r="O17" s="63"/>
      <c r="P17" s="150"/>
      <c r="Q17" s="63"/>
      <c r="R17" s="63"/>
      <c r="S17" s="63"/>
      <c r="T17" s="63"/>
      <c r="U17" s="63"/>
      <c r="V17" s="63"/>
      <c r="W17" s="63"/>
    </row>
    <row r="18" ht="20.25" customHeight="1" spans="1:23">
      <c r="A18" s="150" t="str">
        <f t="shared" si="0"/>
        <v>       玉溪师范学院附属中学</v>
      </c>
      <c r="B18" s="150" t="s">
        <v>167</v>
      </c>
      <c r="C18" s="150" t="s">
        <v>168</v>
      </c>
      <c r="D18" s="150" t="s">
        <v>96</v>
      </c>
      <c r="E18" s="150" t="s">
        <v>168</v>
      </c>
      <c r="F18" s="150" t="s">
        <v>169</v>
      </c>
      <c r="G18" s="150" t="s">
        <v>168</v>
      </c>
      <c r="H18" s="153">
        <v>2952012</v>
      </c>
      <c r="I18" s="63">
        <v>2952012</v>
      </c>
      <c r="J18" s="63">
        <v>738003</v>
      </c>
      <c r="K18" s="150"/>
      <c r="L18" s="63">
        <v>2214009</v>
      </c>
      <c r="M18" s="150"/>
      <c r="N18" s="63"/>
      <c r="O18" s="63"/>
      <c r="P18" s="150"/>
      <c r="Q18" s="63"/>
      <c r="R18" s="63"/>
      <c r="S18" s="63"/>
      <c r="T18" s="63"/>
      <c r="U18" s="63"/>
      <c r="V18" s="63"/>
      <c r="W18" s="63"/>
    </row>
    <row r="19" ht="20.25" customHeight="1" spans="1:23">
      <c r="A19" s="150" t="str">
        <f t="shared" si="0"/>
        <v>       玉溪师范学院附属中学</v>
      </c>
      <c r="B19" s="150" t="s">
        <v>170</v>
      </c>
      <c r="C19" s="150" t="s">
        <v>171</v>
      </c>
      <c r="D19" s="150" t="s">
        <v>83</v>
      </c>
      <c r="E19" s="150" t="s">
        <v>172</v>
      </c>
      <c r="F19" s="150" t="s">
        <v>173</v>
      </c>
      <c r="G19" s="150" t="s">
        <v>174</v>
      </c>
      <c r="H19" s="153">
        <v>3352800</v>
      </c>
      <c r="I19" s="63">
        <v>3352800</v>
      </c>
      <c r="J19" s="63">
        <v>670560</v>
      </c>
      <c r="K19" s="150"/>
      <c r="L19" s="63">
        <v>2682240</v>
      </c>
      <c r="M19" s="150"/>
      <c r="N19" s="63"/>
      <c r="O19" s="63"/>
      <c r="P19" s="150"/>
      <c r="Q19" s="63"/>
      <c r="R19" s="63"/>
      <c r="S19" s="63"/>
      <c r="T19" s="63"/>
      <c r="U19" s="63"/>
      <c r="V19" s="63"/>
      <c r="W19" s="63"/>
    </row>
    <row r="20" ht="20.25" customHeight="1" spans="1:23">
      <c r="A20" s="150" t="str">
        <f t="shared" si="0"/>
        <v>       玉溪师范学院附属中学</v>
      </c>
      <c r="B20" s="150" t="s">
        <v>175</v>
      </c>
      <c r="C20" s="150" t="s">
        <v>176</v>
      </c>
      <c r="D20" s="150" t="s">
        <v>80</v>
      </c>
      <c r="E20" s="150" t="s">
        <v>145</v>
      </c>
      <c r="F20" s="150" t="s">
        <v>177</v>
      </c>
      <c r="G20" s="150" t="s">
        <v>178</v>
      </c>
      <c r="H20" s="153">
        <v>48000</v>
      </c>
      <c r="I20" s="63"/>
      <c r="J20" s="63"/>
      <c r="K20" s="150"/>
      <c r="L20" s="63"/>
      <c r="M20" s="150"/>
      <c r="N20" s="63"/>
      <c r="O20" s="63"/>
      <c r="P20" s="150"/>
      <c r="Q20" s="63">
        <v>48000</v>
      </c>
      <c r="R20" s="63"/>
      <c r="S20" s="63"/>
      <c r="T20" s="63"/>
      <c r="U20" s="63"/>
      <c r="V20" s="63"/>
      <c r="W20" s="63"/>
    </row>
    <row r="21" ht="20.25" customHeight="1" spans="1:23">
      <c r="A21" s="150" t="str">
        <f t="shared" si="0"/>
        <v>       玉溪师范学院附属中学</v>
      </c>
      <c r="B21" s="150" t="s">
        <v>179</v>
      </c>
      <c r="C21" s="150" t="s">
        <v>180</v>
      </c>
      <c r="D21" s="150" t="s">
        <v>80</v>
      </c>
      <c r="E21" s="150" t="s">
        <v>145</v>
      </c>
      <c r="F21" s="150" t="s">
        <v>177</v>
      </c>
      <c r="G21" s="150" t="s">
        <v>178</v>
      </c>
      <c r="H21" s="153">
        <v>72000</v>
      </c>
      <c r="I21" s="63">
        <v>72000</v>
      </c>
      <c r="J21" s="63"/>
      <c r="K21" s="150"/>
      <c r="L21" s="63">
        <v>72000</v>
      </c>
      <c r="M21" s="150"/>
      <c r="N21" s="63"/>
      <c r="O21" s="63"/>
      <c r="P21" s="150"/>
      <c r="Q21" s="63"/>
      <c r="R21" s="63"/>
      <c r="S21" s="63"/>
      <c r="T21" s="63"/>
      <c r="U21" s="63"/>
      <c r="V21" s="63"/>
      <c r="W21" s="63"/>
    </row>
    <row r="22" ht="25" customHeight="1" spans="1:23">
      <c r="A22" s="150" t="str">
        <f t="shared" si="0"/>
        <v>       玉溪师范学院附属中学</v>
      </c>
      <c r="B22" s="150" t="s">
        <v>181</v>
      </c>
      <c r="C22" s="150" t="s">
        <v>182</v>
      </c>
      <c r="D22" s="150" t="s">
        <v>80</v>
      </c>
      <c r="E22" s="150" t="s">
        <v>145</v>
      </c>
      <c r="F22" s="150" t="s">
        <v>150</v>
      </c>
      <c r="G22" s="150" t="s">
        <v>151</v>
      </c>
      <c r="H22" s="153">
        <v>8645000</v>
      </c>
      <c r="I22" s="63">
        <v>8645000</v>
      </c>
      <c r="J22" s="63">
        <v>2161250</v>
      </c>
      <c r="K22" s="150"/>
      <c r="L22" s="63">
        <v>6483750</v>
      </c>
      <c r="M22" s="150"/>
      <c r="N22" s="63"/>
      <c r="O22" s="63"/>
      <c r="P22" s="150"/>
      <c r="Q22" s="63"/>
      <c r="R22" s="63"/>
      <c r="S22" s="63"/>
      <c r="T22" s="63"/>
      <c r="U22" s="63"/>
      <c r="V22" s="63"/>
      <c r="W22" s="63"/>
    </row>
    <row r="23" ht="25" customHeight="1" spans="1:23">
      <c r="A23" s="150" t="str">
        <f t="shared" si="0"/>
        <v>       玉溪师范学院附属中学</v>
      </c>
      <c r="B23" s="150" t="s">
        <v>183</v>
      </c>
      <c r="C23" s="150" t="s">
        <v>184</v>
      </c>
      <c r="D23" s="150" t="s">
        <v>80</v>
      </c>
      <c r="E23" s="150" t="s">
        <v>145</v>
      </c>
      <c r="F23" s="150" t="s">
        <v>150</v>
      </c>
      <c r="G23" s="150" t="s">
        <v>151</v>
      </c>
      <c r="H23" s="153">
        <v>4375000</v>
      </c>
      <c r="I23" s="63">
        <v>4375000</v>
      </c>
      <c r="J23" s="63"/>
      <c r="K23" s="150"/>
      <c r="L23" s="63">
        <v>4375000</v>
      </c>
      <c r="M23" s="150"/>
      <c r="N23" s="63"/>
      <c r="O23" s="63"/>
      <c r="P23" s="150"/>
      <c r="Q23" s="63"/>
      <c r="R23" s="63"/>
      <c r="S23" s="63"/>
      <c r="T23" s="63"/>
      <c r="U23" s="63"/>
      <c r="V23" s="63"/>
      <c r="W23" s="63"/>
    </row>
    <row r="24" ht="20.25" customHeight="1" spans="1:23">
      <c r="A24" s="150" t="str">
        <f t="shared" si="0"/>
        <v>       玉溪师范学院附属中学</v>
      </c>
      <c r="B24" s="150" t="s">
        <v>185</v>
      </c>
      <c r="C24" s="150" t="s">
        <v>186</v>
      </c>
      <c r="D24" s="150" t="s">
        <v>85</v>
      </c>
      <c r="E24" s="150" t="s">
        <v>187</v>
      </c>
      <c r="F24" s="150" t="s">
        <v>188</v>
      </c>
      <c r="G24" s="150" t="s">
        <v>189</v>
      </c>
      <c r="H24" s="153">
        <v>1050000</v>
      </c>
      <c r="I24" s="63">
        <v>1050000</v>
      </c>
      <c r="J24" s="63"/>
      <c r="K24" s="150"/>
      <c r="L24" s="63">
        <v>1050000</v>
      </c>
      <c r="M24" s="150"/>
      <c r="N24" s="63"/>
      <c r="O24" s="63"/>
      <c r="P24" s="150"/>
      <c r="Q24" s="63"/>
      <c r="R24" s="63"/>
      <c r="S24" s="63"/>
      <c r="T24" s="63"/>
      <c r="U24" s="63"/>
      <c r="V24" s="63"/>
      <c r="W24" s="63"/>
    </row>
    <row r="25" ht="25" customHeight="1" spans="1:23">
      <c r="A25" s="150" t="str">
        <f t="shared" si="0"/>
        <v>       玉溪师范学院附属中学</v>
      </c>
      <c r="B25" s="150" t="s">
        <v>190</v>
      </c>
      <c r="C25" s="150" t="s">
        <v>191</v>
      </c>
      <c r="D25" s="150" t="s">
        <v>91</v>
      </c>
      <c r="E25" s="150" t="s">
        <v>160</v>
      </c>
      <c r="F25" s="150" t="s">
        <v>192</v>
      </c>
      <c r="G25" s="150" t="s">
        <v>193</v>
      </c>
      <c r="H25" s="153">
        <v>6000</v>
      </c>
      <c r="I25" s="63">
        <v>6000</v>
      </c>
      <c r="J25" s="63"/>
      <c r="K25" s="150"/>
      <c r="L25" s="63">
        <v>6000</v>
      </c>
      <c r="M25" s="150"/>
      <c r="N25" s="63"/>
      <c r="O25" s="63"/>
      <c r="P25" s="150"/>
      <c r="Q25" s="63"/>
      <c r="R25" s="63"/>
      <c r="S25" s="63"/>
      <c r="T25" s="63"/>
      <c r="U25" s="63"/>
      <c r="V25" s="63"/>
      <c r="W25" s="63"/>
    </row>
    <row r="26" ht="25" customHeight="1" spans="1:23">
      <c r="A26" s="150" t="str">
        <f t="shared" si="0"/>
        <v>       玉溪师范学院附属中学</v>
      </c>
      <c r="B26" s="150" t="s">
        <v>194</v>
      </c>
      <c r="C26" s="150" t="s">
        <v>195</v>
      </c>
      <c r="D26" s="150" t="s">
        <v>87</v>
      </c>
      <c r="E26" s="150" t="s">
        <v>196</v>
      </c>
      <c r="F26" s="150" t="s">
        <v>197</v>
      </c>
      <c r="G26" s="150" t="s">
        <v>198</v>
      </c>
      <c r="H26" s="153">
        <v>99045.6</v>
      </c>
      <c r="I26" s="63">
        <v>99045.6</v>
      </c>
      <c r="J26" s="63"/>
      <c r="K26" s="150"/>
      <c r="L26" s="63">
        <v>99045.6</v>
      </c>
      <c r="M26" s="150"/>
      <c r="N26" s="63"/>
      <c r="O26" s="63"/>
      <c r="P26" s="150"/>
      <c r="Q26" s="63"/>
      <c r="R26" s="63"/>
      <c r="S26" s="63"/>
      <c r="T26" s="63"/>
      <c r="U26" s="63"/>
      <c r="V26" s="63"/>
      <c r="W26" s="63"/>
    </row>
    <row r="27" ht="20.25" customHeight="1" spans="1:23">
      <c r="A27" s="150" t="str">
        <f t="shared" si="0"/>
        <v>       玉溪师范学院附属中学</v>
      </c>
      <c r="B27" s="150" t="s">
        <v>199</v>
      </c>
      <c r="C27" s="150" t="s">
        <v>200</v>
      </c>
      <c r="D27" s="150" t="s">
        <v>87</v>
      </c>
      <c r="E27" s="150" t="s">
        <v>196</v>
      </c>
      <c r="F27" s="150" t="s">
        <v>173</v>
      </c>
      <c r="G27" s="150" t="s">
        <v>174</v>
      </c>
      <c r="H27" s="153">
        <v>36000</v>
      </c>
      <c r="I27" s="63">
        <v>36000</v>
      </c>
      <c r="J27" s="63"/>
      <c r="K27" s="150"/>
      <c r="L27" s="63">
        <v>36000</v>
      </c>
      <c r="M27" s="150"/>
      <c r="N27" s="63"/>
      <c r="O27" s="63"/>
      <c r="P27" s="150"/>
      <c r="Q27" s="63"/>
      <c r="R27" s="63"/>
      <c r="S27" s="63"/>
      <c r="T27" s="63"/>
      <c r="U27" s="63"/>
      <c r="V27" s="63"/>
      <c r="W27" s="63"/>
    </row>
    <row r="28" ht="20.25" customHeight="1" spans="1:23">
      <c r="A28" s="152" t="s">
        <v>30</v>
      </c>
      <c r="B28" s="152"/>
      <c r="C28" s="152"/>
      <c r="D28" s="152"/>
      <c r="E28" s="152"/>
      <c r="F28" s="152"/>
      <c r="G28" s="152"/>
      <c r="H28" s="63">
        <v>41582351.82</v>
      </c>
      <c r="I28" s="63">
        <v>41534351.82</v>
      </c>
      <c r="J28" s="63">
        <v>8894318.56</v>
      </c>
      <c r="K28" s="63"/>
      <c r="L28" s="63">
        <v>32640033.26</v>
      </c>
      <c r="M28" s="63"/>
      <c r="N28" s="63"/>
      <c r="O28" s="63"/>
      <c r="P28" s="63"/>
      <c r="Q28" s="63">
        <v>48000</v>
      </c>
      <c r="R28" s="63"/>
      <c r="S28" s="63"/>
      <c r="T28" s="63"/>
      <c r="U28" s="63"/>
      <c r="V28" s="63"/>
      <c r="W28" s="63"/>
    </row>
  </sheetData>
  <mergeCells count="17">
    <mergeCell ref="A1:W1"/>
    <mergeCell ref="A2:W2"/>
    <mergeCell ref="A3:V3"/>
    <mergeCell ref="H4:W4"/>
    <mergeCell ref="I5:M5"/>
    <mergeCell ref="N5:P5"/>
    <mergeCell ref="R5:W5"/>
    <mergeCell ref="A28:G28"/>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7"/>
  <sheetViews>
    <sheetView showZeros="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1"/>
      <c r="E1" s="142"/>
      <c r="F1" s="142"/>
      <c r="G1" s="142"/>
      <c r="H1" s="142"/>
      <c r="K1" s="131"/>
      <c r="N1" s="131"/>
      <c r="O1" s="131"/>
      <c r="P1" s="131"/>
      <c r="U1" s="147"/>
      <c r="W1" s="132" t="s">
        <v>201</v>
      </c>
    </row>
    <row r="2" ht="27.75" customHeight="1" spans="1:23">
      <c r="A2" s="32" t="s">
        <v>202</v>
      </c>
      <c r="B2" s="32"/>
      <c r="C2" s="32"/>
      <c r="D2" s="32"/>
      <c r="E2" s="32"/>
      <c r="F2" s="32"/>
      <c r="G2" s="32"/>
      <c r="H2" s="32"/>
      <c r="I2" s="32"/>
      <c r="J2" s="32"/>
      <c r="K2" s="32"/>
      <c r="L2" s="32"/>
      <c r="M2" s="32"/>
      <c r="N2" s="32"/>
      <c r="O2" s="32"/>
      <c r="P2" s="32"/>
      <c r="Q2" s="32"/>
      <c r="R2" s="32"/>
      <c r="S2" s="32"/>
      <c r="T2" s="32"/>
      <c r="U2" s="32"/>
      <c r="V2" s="32"/>
      <c r="W2" s="32"/>
    </row>
    <row r="3" ht="13.5" customHeight="1" spans="1:23">
      <c r="A3" s="5" t="str">
        <f>"单位名称："&amp;"玉溪师范学院附属中学"</f>
        <v>单位名称：玉溪师范学院附属中学</v>
      </c>
      <c r="B3" s="143" t="str">
        <f>"单位名称："&amp;"玉溪师范学院附属中学"</f>
        <v>单位名称：玉溪师范学院附属中学</v>
      </c>
      <c r="C3" s="143"/>
      <c r="D3" s="143"/>
      <c r="E3" s="143"/>
      <c r="F3" s="143"/>
      <c r="G3" s="143"/>
      <c r="H3" s="143"/>
      <c r="I3" s="143"/>
      <c r="J3" s="7"/>
      <c r="K3" s="7"/>
      <c r="L3" s="7"/>
      <c r="M3" s="7"/>
      <c r="N3" s="7"/>
      <c r="O3" s="7"/>
      <c r="P3" s="7"/>
      <c r="Q3" s="7"/>
      <c r="U3" s="147"/>
      <c r="W3" s="135" t="s">
        <v>2</v>
      </c>
    </row>
    <row r="4" ht="21.75" customHeight="1" spans="1:23">
      <c r="A4" s="9" t="s">
        <v>203</v>
      </c>
      <c r="B4" s="9" t="s">
        <v>125</v>
      </c>
      <c r="C4" s="9" t="s">
        <v>126</v>
      </c>
      <c r="D4" s="9" t="s">
        <v>204</v>
      </c>
      <c r="E4" s="10" t="s">
        <v>127</v>
      </c>
      <c r="F4" s="10" t="s">
        <v>128</v>
      </c>
      <c r="G4" s="10" t="s">
        <v>129</v>
      </c>
      <c r="H4" s="10" t="s">
        <v>130</v>
      </c>
      <c r="I4" s="20" t="s">
        <v>30</v>
      </c>
      <c r="J4" s="20" t="s">
        <v>205</v>
      </c>
      <c r="K4" s="20"/>
      <c r="L4" s="20"/>
      <c r="M4" s="20"/>
      <c r="N4" s="20" t="s">
        <v>132</v>
      </c>
      <c r="O4" s="20"/>
      <c r="P4" s="20"/>
      <c r="Q4" s="10" t="s">
        <v>36</v>
      </c>
      <c r="R4" s="11" t="s">
        <v>206</v>
      </c>
      <c r="S4" s="12"/>
      <c r="T4" s="12"/>
      <c r="U4" s="12"/>
      <c r="V4" s="12"/>
      <c r="W4" s="13"/>
    </row>
    <row r="5" ht="21.75" customHeight="1" spans="1:23">
      <c r="A5" s="14"/>
      <c r="B5" s="14"/>
      <c r="C5" s="14"/>
      <c r="D5" s="14"/>
      <c r="E5" s="15"/>
      <c r="F5" s="15"/>
      <c r="G5" s="15"/>
      <c r="H5" s="15"/>
      <c r="I5" s="20"/>
      <c r="J5" s="146" t="s">
        <v>33</v>
      </c>
      <c r="K5" s="146"/>
      <c r="L5" s="146" t="s">
        <v>34</v>
      </c>
      <c r="M5" s="146" t="s">
        <v>35</v>
      </c>
      <c r="N5" s="10" t="s">
        <v>33</v>
      </c>
      <c r="O5" s="10" t="s">
        <v>34</v>
      </c>
      <c r="P5" s="10" t="s">
        <v>35</v>
      </c>
      <c r="Q5" s="15"/>
      <c r="R5" s="10" t="s">
        <v>32</v>
      </c>
      <c r="S5" s="10" t="s">
        <v>39</v>
      </c>
      <c r="T5" s="10" t="s">
        <v>138</v>
      </c>
      <c r="U5" s="10" t="s">
        <v>41</v>
      </c>
      <c r="V5" s="10" t="s">
        <v>42</v>
      </c>
      <c r="W5" s="10" t="s">
        <v>43</v>
      </c>
    </row>
    <row r="6" ht="40.5" customHeight="1" spans="1:23">
      <c r="A6" s="17"/>
      <c r="B6" s="17"/>
      <c r="C6" s="17"/>
      <c r="D6" s="17"/>
      <c r="E6" s="18"/>
      <c r="F6" s="18"/>
      <c r="G6" s="18"/>
      <c r="H6" s="18"/>
      <c r="I6" s="20"/>
      <c r="J6" s="146" t="s">
        <v>32</v>
      </c>
      <c r="K6" s="146" t="s">
        <v>207</v>
      </c>
      <c r="L6" s="146"/>
      <c r="M6" s="146"/>
      <c r="N6" s="18"/>
      <c r="O6" s="18"/>
      <c r="P6" s="18"/>
      <c r="Q6" s="18"/>
      <c r="R6" s="18"/>
      <c r="S6" s="18"/>
      <c r="T6" s="18"/>
      <c r="U6" s="19"/>
      <c r="V6" s="18"/>
      <c r="W6" s="18"/>
    </row>
    <row r="7" ht="15" customHeight="1" spans="1:23">
      <c r="A7" s="144">
        <v>1</v>
      </c>
      <c r="B7" s="144">
        <v>2</v>
      </c>
      <c r="C7" s="144">
        <v>3</v>
      </c>
      <c r="D7" s="144">
        <v>4</v>
      </c>
      <c r="E7" s="144">
        <v>5</v>
      </c>
      <c r="F7" s="144">
        <v>6</v>
      </c>
      <c r="G7" s="144">
        <v>7</v>
      </c>
      <c r="H7" s="144">
        <v>8</v>
      </c>
      <c r="I7" s="144">
        <v>9</v>
      </c>
      <c r="J7" s="144">
        <v>10</v>
      </c>
      <c r="K7" s="144">
        <v>11</v>
      </c>
      <c r="L7" s="144">
        <v>12</v>
      </c>
      <c r="M7" s="144">
        <v>13</v>
      </c>
      <c r="N7" s="144">
        <v>14</v>
      </c>
      <c r="O7" s="144">
        <v>15</v>
      </c>
      <c r="P7" s="144">
        <v>16</v>
      </c>
      <c r="Q7" s="144">
        <v>17</v>
      </c>
      <c r="R7" s="144">
        <v>18</v>
      </c>
      <c r="S7" s="144">
        <v>19</v>
      </c>
      <c r="T7" s="144">
        <v>20</v>
      </c>
      <c r="U7" s="144">
        <v>21</v>
      </c>
      <c r="V7" s="144">
        <v>22</v>
      </c>
      <c r="W7" s="144">
        <v>23</v>
      </c>
    </row>
    <row r="8" ht="32.9" customHeight="1" spans="1:23">
      <c r="A8" s="26"/>
      <c r="B8" s="145"/>
      <c r="C8" s="26" t="s">
        <v>208</v>
      </c>
      <c r="D8" s="26"/>
      <c r="E8" s="26"/>
      <c r="F8" s="26"/>
      <c r="G8" s="26"/>
      <c r="H8" s="26"/>
      <c r="I8" s="45">
        <v>1949100</v>
      </c>
      <c r="J8" s="45"/>
      <c r="K8" s="45"/>
      <c r="L8" s="45"/>
      <c r="M8" s="45"/>
      <c r="N8" s="45"/>
      <c r="O8" s="45"/>
      <c r="P8" s="45"/>
      <c r="Q8" s="45">
        <v>1949100</v>
      </c>
      <c r="R8" s="45"/>
      <c r="S8" s="45"/>
      <c r="T8" s="45"/>
      <c r="U8" s="45"/>
      <c r="V8" s="45"/>
      <c r="W8" s="45"/>
    </row>
    <row r="9" ht="32.9" customHeight="1" spans="1:23">
      <c r="A9" s="26" t="s">
        <v>209</v>
      </c>
      <c r="B9" s="145" t="s">
        <v>210</v>
      </c>
      <c r="C9" s="26" t="s">
        <v>208</v>
      </c>
      <c r="D9" s="26" t="s">
        <v>64</v>
      </c>
      <c r="E9" s="26" t="s">
        <v>80</v>
      </c>
      <c r="F9" s="26" t="s">
        <v>145</v>
      </c>
      <c r="G9" s="26" t="s">
        <v>211</v>
      </c>
      <c r="H9" s="26" t="s">
        <v>212</v>
      </c>
      <c r="I9" s="45">
        <v>192116</v>
      </c>
      <c r="J9" s="45"/>
      <c r="K9" s="45"/>
      <c r="L9" s="45"/>
      <c r="M9" s="45"/>
      <c r="N9" s="45"/>
      <c r="O9" s="45"/>
      <c r="P9" s="45"/>
      <c r="Q9" s="45">
        <v>192116</v>
      </c>
      <c r="R9" s="45"/>
      <c r="S9" s="45"/>
      <c r="T9" s="45"/>
      <c r="U9" s="45"/>
      <c r="V9" s="45"/>
      <c r="W9" s="45"/>
    </row>
    <row r="10" ht="32.9" customHeight="1" spans="1:23">
      <c r="A10" s="26" t="s">
        <v>209</v>
      </c>
      <c r="B10" s="145" t="s">
        <v>210</v>
      </c>
      <c r="C10" s="26" t="s">
        <v>208</v>
      </c>
      <c r="D10" s="26" t="s">
        <v>64</v>
      </c>
      <c r="E10" s="26" t="s">
        <v>80</v>
      </c>
      <c r="F10" s="26" t="s">
        <v>145</v>
      </c>
      <c r="G10" s="26" t="s">
        <v>213</v>
      </c>
      <c r="H10" s="26" t="s">
        <v>214</v>
      </c>
      <c r="I10" s="45">
        <v>100000</v>
      </c>
      <c r="J10" s="45"/>
      <c r="K10" s="45"/>
      <c r="L10" s="45"/>
      <c r="M10" s="45"/>
      <c r="N10" s="45"/>
      <c r="O10" s="45"/>
      <c r="P10" s="45"/>
      <c r="Q10" s="45">
        <v>100000</v>
      </c>
      <c r="R10" s="45"/>
      <c r="S10" s="45"/>
      <c r="T10" s="45"/>
      <c r="U10" s="45"/>
      <c r="V10" s="45"/>
      <c r="W10" s="45"/>
    </row>
    <row r="11" ht="32.9" customHeight="1" spans="1:23">
      <c r="A11" s="26" t="s">
        <v>209</v>
      </c>
      <c r="B11" s="145" t="s">
        <v>210</v>
      </c>
      <c r="C11" s="26" t="s">
        <v>208</v>
      </c>
      <c r="D11" s="26" t="s">
        <v>64</v>
      </c>
      <c r="E11" s="26" t="s">
        <v>80</v>
      </c>
      <c r="F11" s="26" t="s">
        <v>145</v>
      </c>
      <c r="G11" s="26" t="s">
        <v>215</v>
      </c>
      <c r="H11" s="26" t="s">
        <v>216</v>
      </c>
      <c r="I11" s="45">
        <v>49800</v>
      </c>
      <c r="J11" s="45"/>
      <c r="K11" s="45"/>
      <c r="L11" s="45"/>
      <c r="M11" s="45"/>
      <c r="N11" s="45"/>
      <c r="O11" s="45"/>
      <c r="P11" s="45"/>
      <c r="Q11" s="45">
        <v>49800</v>
      </c>
      <c r="R11" s="45"/>
      <c r="S11" s="45"/>
      <c r="T11" s="45"/>
      <c r="U11" s="45"/>
      <c r="V11" s="45"/>
      <c r="W11" s="45"/>
    </row>
    <row r="12" ht="32.9" customHeight="1" spans="1:23">
      <c r="A12" s="26" t="s">
        <v>209</v>
      </c>
      <c r="B12" s="145" t="s">
        <v>210</v>
      </c>
      <c r="C12" s="26" t="s">
        <v>208</v>
      </c>
      <c r="D12" s="26" t="s">
        <v>64</v>
      </c>
      <c r="E12" s="26" t="s">
        <v>80</v>
      </c>
      <c r="F12" s="26" t="s">
        <v>145</v>
      </c>
      <c r="G12" s="26" t="s">
        <v>217</v>
      </c>
      <c r="H12" s="26" t="s">
        <v>218</v>
      </c>
      <c r="I12" s="45">
        <v>993930.58</v>
      </c>
      <c r="J12" s="45"/>
      <c r="K12" s="45"/>
      <c r="L12" s="45"/>
      <c r="M12" s="45"/>
      <c r="N12" s="45"/>
      <c r="O12" s="45"/>
      <c r="P12" s="45"/>
      <c r="Q12" s="45">
        <v>993930.58</v>
      </c>
      <c r="R12" s="45"/>
      <c r="S12" s="45"/>
      <c r="T12" s="45"/>
      <c r="U12" s="45"/>
      <c r="V12" s="45"/>
      <c r="W12" s="45"/>
    </row>
    <row r="13" ht="32.9" customHeight="1" spans="1:23">
      <c r="A13" s="26" t="s">
        <v>209</v>
      </c>
      <c r="B13" s="145" t="s">
        <v>210</v>
      </c>
      <c r="C13" s="26" t="s">
        <v>208</v>
      </c>
      <c r="D13" s="26" t="s">
        <v>64</v>
      </c>
      <c r="E13" s="26" t="s">
        <v>80</v>
      </c>
      <c r="F13" s="26" t="s">
        <v>145</v>
      </c>
      <c r="G13" s="26" t="s">
        <v>219</v>
      </c>
      <c r="H13" s="26" t="s">
        <v>220</v>
      </c>
      <c r="I13" s="45">
        <v>65000</v>
      </c>
      <c r="J13" s="45"/>
      <c r="K13" s="45"/>
      <c r="L13" s="45"/>
      <c r="M13" s="45"/>
      <c r="N13" s="45"/>
      <c r="O13" s="45"/>
      <c r="P13" s="45"/>
      <c r="Q13" s="45">
        <v>65000</v>
      </c>
      <c r="R13" s="45"/>
      <c r="S13" s="45"/>
      <c r="T13" s="45"/>
      <c r="U13" s="45"/>
      <c r="V13" s="45"/>
      <c r="W13" s="45"/>
    </row>
    <row r="14" ht="32.9" customHeight="1" spans="1:23">
      <c r="A14" s="26" t="s">
        <v>209</v>
      </c>
      <c r="B14" s="145" t="s">
        <v>210</v>
      </c>
      <c r="C14" s="26" t="s">
        <v>208</v>
      </c>
      <c r="D14" s="26" t="s">
        <v>64</v>
      </c>
      <c r="E14" s="26" t="s">
        <v>80</v>
      </c>
      <c r="F14" s="26" t="s">
        <v>145</v>
      </c>
      <c r="G14" s="26" t="s">
        <v>221</v>
      </c>
      <c r="H14" s="26" t="s">
        <v>222</v>
      </c>
      <c r="I14" s="45">
        <v>121400.47</v>
      </c>
      <c r="J14" s="45"/>
      <c r="K14" s="45"/>
      <c r="L14" s="45"/>
      <c r="M14" s="45"/>
      <c r="N14" s="45"/>
      <c r="O14" s="45"/>
      <c r="P14" s="45"/>
      <c r="Q14" s="45">
        <v>121400.47</v>
      </c>
      <c r="R14" s="45"/>
      <c r="S14" s="45"/>
      <c r="T14" s="45"/>
      <c r="U14" s="45"/>
      <c r="V14" s="45"/>
      <c r="W14" s="45"/>
    </row>
    <row r="15" ht="32.9" customHeight="1" spans="1:23">
      <c r="A15" s="26" t="s">
        <v>209</v>
      </c>
      <c r="B15" s="145" t="s">
        <v>210</v>
      </c>
      <c r="C15" s="26" t="s">
        <v>208</v>
      </c>
      <c r="D15" s="26" t="s">
        <v>64</v>
      </c>
      <c r="E15" s="26" t="s">
        <v>80</v>
      </c>
      <c r="F15" s="26" t="s">
        <v>145</v>
      </c>
      <c r="G15" s="26" t="s">
        <v>223</v>
      </c>
      <c r="H15" s="26" t="s">
        <v>224</v>
      </c>
      <c r="I15" s="45">
        <v>210000</v>
      </c>
      <c r="J15" s="45"/>
      <c r="K15" s="45"/>
      <c r="L15" s="45"/>
      <c r="M15" s="45"/>
      <c r="N15" s="45"/>
      <c r="O15" s="45"/>
      <c r="P15" s="45"/>
      <c r="Q15" s="45">
        <v>210000</v>
      </c>
      <c r="R15" s="45"/>
      <c r="S15" s="45"/>
      <c r="T15" s="45"/>
      <c r="U15" s="45"/>
      <c r="V15" s="45"/>
      <c r="W15" s="45"/>
    </row>
    <row r="16" ht="32.9" customHeight="1" spans="1:23">
      <c r="A16" s="26" t="s">
        <v>209</v>
      </c>
      <c r="B16" s="145" t="s">
        <v>210</v>
      </c>
      <c r="C16" s="26" t="s">
        <v>208</v>
      </c>
      <c r="D16" s="26" t="s">
        <v>64</v>
      </c>
      <c r="E16" s="26" t="s">
        <v>80</v>
      </c>
      <c r="F16" s="26" t="s">
        <v>145</v>
      </c>
      <c r="G16" s="26" t="s">
        <v>225</v>
      </c>
      <c r="H16" s="26" t="s">
        <v>226</v>
      </c>
      <c r="I16" s="45">
        <v>100000</v>
      </c>
      <c r="J16" s="45"/>
      <c r="K16" s="45"/>
      <c r="L16" s="45"/>
      <c r="M16" s="45"/>
      <c r="N16" s="45"/>
      <c r="O16" s="45"/>
      <c r="P16" s="45"/>
      <c r="Q16" s="45">
        <v>100000</v>
      </c>
      <c r="R16" s="45"/>
      <c r="S16" s="45"/>
      <c r="T16" s="45"/>
      <c r="U16" s="45"/>
      <c r="V16" s="45"/>
      <c r="W16" s="45"/>
    </row>
    <row r="17" ht="32.9" customHeight="1" spans="1:23">
      <c r="A17" s="26" t="s">
        <v>209</v>
      </c>
      <c r="B17" s="145" t="s">
        <v>210</v>
      </c>
      <c r="C17" s="26" t="s">
        <v>208</v>
      </c>
      <c r="D17" s="26" t="s">
        <v>64</v>
      </c>
      <c r="E17" s="26" t="s">
        <v>80</v>
      </c>
      <c r="F17" s="26" t="s">
        <v>145</v>
      </c>
      <c r="G17" s="26" t="s">
        <v>227</v>
      </c>
      <c r="H17" s="26" t="s">
        <v>228</v>
      </c>
      <c r="I17" s="45">
        <v>4000</v>
      </c>
      <c r="J17" s="45"/>
      <c r="K17" s="45"/>
      <c r="L17" s="45"/>
      <c r="M17" s="45"/>
      <c r="N17" s="45"/>
      <c r="O17" s="45"/>
      <c r="P17" s="45"/>
      <c r="Q17" s="45">
        <v>4000</v>
      </c>
      <c r="R17" s="45"/>
      <c r="S17" s="45"/>
      <c r="T17" s="45"/>
      <c r="U17" s="45"/>
      <c r="V17" s="45"/>
      <c r="W17" s="45"/>
    </row>
    <row r="18" ht="32.9" customHeight="1" spans="1:23">
      <c r="A18" s="26" t="s">
        <v>209</v>
      </c>
      <c r="B18" s="145" t="s">
        <v>210</v>
      </c>
      <c r="C18" s="26" t="s">
        <v>208</v>
      </c>
      <c r="D18" s="26" t="s">
        <v>64</v>
      </c>
      <c r="E18" s="26" t="s">
        <v>80</v>
      </c>
      <c r="F18" s="26" t="s">
        <v>145</v>
      </c>
      <c r="G18" s="26" t="s">
        <v>229</v>
      </c>
      <c r="H18" s="26" t="s">
        <v>230</v>
      </c>
      <c r="I18" s="45">
        <v>112852.95</v>
      </c>
      <c r="J18" s="45"/>
      <c r="K18" s="45"/>
      <c r="L18" s="45"/>
      <c r="M18" s="45"/>
      <c r="N18" s="45"/>
      <c r="O18" s="45"/>
      <c r="P18" s="45"/>
      <c r="Q18" s="45">
        <v>112852.95</v>
      </c>
      <c r="R18" s="45"/>
      <c r="S18" s="45"/>
      <c r="T18" s="45"/>
      <c r="U18" s="45"/>
      <c r="V18" s="45"/>
      <c r="W18" s="45"/>
    </row>
    <row r="19" ht="32.9" customHeight="1" spans="1:23">
      <c r="A19" s="26"/>
      <c r="B19" s="26"/>
      <c r="C19" s="26" t="s">
        <v>231</v>
      </c>
      <c r="D19" s="26"/>
      <c r="E19" s="26"/>
      <c r="F19" s="26"/>
      <c r="G19" s="26"/>
      <c r="H19" s="26"/>
      <c r="I19" s="45">
        <v>283500</v>
      </c>
      <c r="J19" s="45">
        <v>283500</v>
      </c>
      <c r="K19" s="45">
        <v>283500</v>
      </c>
      <c r="L19" s="45"/>
      <c r="M19" s="45"/>
      <c r="N19" s="45"/>
      <c r="O19" s="45"/>
      <c r="P19" s="45"/>
      <c r="Q19" s="45"/>
      <c r="R19" s="45"/>
      <c r="S19" s="45"/>
      <c r="T19" s="45"/>
      <c r="U19" s="45"/>
      <c r="V19" s="45"/>
      <c r="W19" s="45"/>
    </row>
    <row r="20" ht="32.9" customHeight="1" spans="1:23">
      <c r="A20" s="26" t="s">
        <v>209</v>
      </c>
      <c r="B20" s="145" t="s">
        <v>232</v>
      </c>
      <c r="C20" s="26" t="s">
        <v>231</v>
      </c>
      <c r="D20" s="26" t="s">
        <v>64</v>
      </c>
      <c r="E20" s="26" t="s">
        <v>80</v>
      </c>
      <c r="F20" s="26" t="s">
        <v>145</v>
      </c>
      <c r="G20" s="26" t="s">
        <v>221</v>
      </c>
      <c r="H20" s="26" t="s">
        <v>222</v>
      </c>
      <c r="I20" s="45">
        <v>283500</v>
      </c>
      <c r="J20" s="45">
        <v>283500</v>
      </c>
      <c r="K20" s="45">
        <v>283500</v>
      </c>
      <c r="L20" s="45"/>
      <c r="M20" s="45"/>
      <c r="N20" s="45"/>
      <c r="O20" s="45"/>
      <c r="P20" s="45"/>
      <c r="Q20" s="45"/>
      <c r="R20" s="45"/>
      <c r="S20" s="45"/>
      <c r="T20" s="45"/>
      <c r="U20" s="45"/>
      <c r="V20" s="45"/>
      <c r="W20" s="45"/>
    </row>
    <row r="21" ht="32.9" customHeight="1" spans="1:23">
      <c r="A21" s="26"/>
      <c r="B21" s="26"/>
      <c r="C21" s="26" t="s">
        <v>233</v>
      </c>
      <c r="D21" s="26"/>
      <c r="E21" s="26"/>
      <c r="F21" s="26"/>
      <c r="G21" s="26"/>
      <c r="H21" s="26"/>
      <c r="I21" s="45">
        <v>15000</v>
      </c>
      <c r="J21" s="45"/>
      <c r="K21" s="45"/>
      <c r="L21" s="45"/>
      <c r="M21" s="45"/>
      <c r="N21" s="45"/>
      <c r="O21" s="45"/>
      <c r="P21" s="45"/>
      <c r="Q21" s="45"/>
      <c r="R21" s="45">
        <v>15000</v>
      </c>
      <c r="S21" s="45"/>
      <c r="T21" s="45"/>
      <c r="U21" s="45"/>
      <c r="V21" s="45"/>
      <c r="W21" s="45">
        <v>15000</v>
      </c>
    </row>
    <row r="22" ht="32.9" customHeight="1" spans="1:23">
      <c r="A22" s="26" t="s">
        <v>209</v>
      </c>
      <c r="B22" s="145" t="s">
        <v>234</v>
      </c>
      <c r="C22" s="26" t="s">
        <v>233</v>
      </c>
      <c r="D22" s="26" t="s">
        <v>64</v>
      </c>
      <c r="E22" s="26" t="s">
        <v>80</v>
      </c>
      <c r="F22" s="26" t="s">
        <v>145</v>
      </c>
      <c r="G22" s="26" t="s">
        <v>227</v>
      </c>
      <c r="H22" s="26" t="s">
        <v>228</v>
      </c>
      <c r="I22" s="45">
        <v>15000</v>
      </c>
      <c r="J22" s="45"/>
      <c r="K22" s="45"/>
      <c r="L22" s="45"/>
      <c r="M22" s="45"/>
      <c r="N22" s="45"/>
      <c r="O22" s="45"/>
      <c r="P22" s="45"/>
      <c r="Q22" s="45"/>
      <c r="R22" s="45">
        <v>15000</v>
      </c>
      <c r="S22" s="45"/>
      <c r="T22" s="45"/>
      <c r="U22" s="45"/>
      <c r="V22" s="45"/>
      <c r="W22" s="45">
        <v>15000</v>
      </c>
    </row>
    <row r="23" ht="32.9" customHeight="1" spans="1:23">
      <c r="A23" s="26"/>
      <c r="B23" s="26"/>
      <c r="C23" s="26" t="s">
        <v>235</v>
      </c>
      <c r="D23" s="26"/>
      <c r="E23" s="26"/>
      <c r="F23" s="26"/>
      <c r="G23" s="26"/>
      <c r="H23" s="26"/>
      <c r="I23" s="45">
        <v>1711800</v>
      </c>
      <c r="J23" s="45"/>
      <c r="K23" s="45"/>
      <c r="L23" s="45"/>
      <c r="M23" s="45"/>
      <c r="N23" s="45"/>
      <c r="O23" s="45"/>
      <c r="P23" s="45"/>
      <c r="Q23" s="45">
        <v>1711800</v>
      </c>
      <c r="R23" s="45"/>
      <c r="S23" s="45"/>
      <c r="T23" s="45"/>
      <c r="U23" s="45"/>
      <c r="V23" s="45"/>
      <c r="W23" s="45"/>
    </row>
    <row r="24" ht="32.9" customHeight="1" spans="1:23">
      <c r="A24" s="26" t="s">
        <v>236</v>
      </c>
      <c r="B24" s="145" t="s">
        <v>237</v>
      </c>
      <c r="C24" s="26" t="s">
        <v>235</v>
      </c>
      <c r="D24" s="26" t="s">
        <v>64</v>
      </c>
      <c r="E24" s="26" t="s">
        <v>80</v>
      </c>
      <c r="F24" s="26" t="s">
        <v>145</v>
      </c>
      <c r="G24" s="26" t="s">
        <v>238</v>
      </c>
      <c r="H24" s="26" t="s">
        <v>239</v>
      </c>
      <c r="I24" s="45">
        <v>1711800</v>
      </c>
      <c r="J24" s="45"/>
      <c r="K24" s="45"/>
      <c r="L24" s="45"/>
      <c r="M24" s="45"/>
      <c r="N24" s="45"/>
      <c r="O24" s="45"/>
      <c r="P24" s="45"/>
      <c r="Q24" s="45">
        <v>1711800</v>
      </c>
      <c r="R24" s="45"/>
      <c r="S24" s="45"/>
      <c r="T24" s="45"/>
      <c r="U24" s="45"/>
      <c r="V24" s="45"/>
      <c r="W24" s="45"/>
    </row>
    <row r="25" ht="32.9" customHeight="1" spans="1:23">
      <c r="A25" s="26"/>
      <c r="B25" s="26"/>
      <c r="C25" s="26" t="s">
        <v>240</v>
      </c>
      <c r="D25" s="26"/>
      <c r="E25" s="26"/>
      <c r="F25" s="26"/>
      <c r="G25" s="26"/>
      <c r="H25" s="26"/>
      <c r="I25" s="45">
        <v>240000</v>
      </c>
      <c r="J25" s="45">
        <v>240000</v>
      </c>
      <c r="K25" s="45">
        <v>240000</v>
      </c>
      <c r="L25" s="45"/>
      <c r="M25" s="45"/>
      <c r="N25" s="45"/>
      <c r="O25" s="45"/>
      <c r="P25" s="45"/>
      <c r="Q25" s="45"/>
      <c r="R25" s="45"/>
      <c r="S25" s="45"/>
      <c r="T25" s="45"/>
      <c r="U25" s="45"/>
      <c r="V25" s="45"/>
      <c r="W25" s="45"/>
    </row>
    <row r="26" ht="32.9" customHeight="1" spans="1:23">
      <c r="A26" s="26" t="s">
        <v>209</v>
      </c>
      <c r="B26" s="145" t="s">
        <v>241</v>
      </c>
      <c r="C26" s="26" t="s">
        <v>240</v>
      </c>
      <c r="D26" s="26" t="s">
        <v>64</v>
      </c>
      <c r="E26" s="26" t="s">
        <v>80</v>
      </c>
      <c r="F26" s="26" t="s">
        <v>145</v>
      </c>
      <c r="G26" s="26" t="s">
        <v>223</v>
      </c>
      <c r="H26" s="26" t="s">
        <v>224</v>
      </c>
      <c r="I26" s="45">
        <v>240000</v>
      </c>
      <c r="J26" s="45">
        <v>240000</v>
      </c>
      <c r="K26" s="45">
        <v>240000</v>
      </c>
      <c r="L26" s="45"/>
      <c r="M26" s="45"/>
      <c r="N26" s="45"/>
      <c r="O26" s="45"/>
      <c r="P26" s="45"/>
      <c r="Q26" s="45"/>
      <c r="R26" s="45"/>
      <c r="S26" s="45"/>
      <c r="T26" s="45"/>
      <c r="U26" s="45"/>
      <c r="V26" s="45"/>
      <c r="W26" s="45"/>
    </row>
    <row r="27" ht="32.9" customHeight="1" spans="1:23">
      <c r="A27" s="26"/>
      <c r="B27" s="26"/>
      <c r="C27" s="26" t="s">
        <v>242</v>
      </c>
      <c r="D27" s="26"/>
      <c r="E27" s="26"/>
      <c r="F27" s="26"/>
      <c r="G27" s="26"/>
      <c r="H27" s="26"/>
      <c r="I27" s="45">
        <v>50000</v>
      </c>
      <c r="J27" s="45"/>
      <c r="K27" s="45"/>
      <c r="L27" s="45"/>
      <c r="M27" s="45"/>
      <c r="N27" s="45"/>
      <c r="O27" s="45"/>
      <c r="P27" s="45"/>
      <c r="Q27" s="45"/>
      <c r="R27" s="45">
        <v>50000</v>
      </c>
      <c r="S27" s="45"/>
      <c r="T27" s="45"/>
      <c r="U27" s="45"/>
      <c r="V27" s="45"/>
      <c r="W27" s="45">
        <v>50000</v>
      </c>
    </row>
    <row r="28" ht="32.9" customHeight="1" spans="1:23">
      <c r="A28" s="26" t="s">
        <v>209</v>
      </c>
      <c r="B28" s="145" t="s">
        <v>243</v>
      </c>
      <c r="C28" s="26" t="s">
        <v>242</v>
      </c>
      <c r="D28" s="26" t="s">
        <v>64</v>
      </c>
      <c r="E28" s="26" t="s">
        <v>80</v>
      </c>
      <c r="F28" s="26" t="s">
        <v>145</v>
      </c>
      <c r="G28" s="26" t="s">
        <v>244</v>
      </c>
      <c r="H28" s="26" t="s">
        <v>245</v>
      </c>
      <c r="I28" s="45">
        <v>45000</v>
      </c>
      <c r="J28" s="45"/>
      <c r="K28" s="45"/>
      <c r="L28" s="45"/>
      <c r="M28" s="45"/>
      <c r="N28" s="45"/>
      <c r="O28" s="45"/>
      <c r="P28" s="45"/>
      <c r="Q28" s="45"/>
      <c r="R28" s="45">
        <v>45000</v>
      </c>
      <c r="S28" s="45"/>
      <c r="T28" s="45"/>
      <c r="U28" s="45"/>
      <c r="V28" s="45"/>
      <c r="W28" s="45">
        <v>45000</v>
      </c>
    </row>
    <row r="29" ht="32.9" customHeight="1" spans="1:23">
      <c r="A29" s="26" t="s">
        <v>209</v>
      </c>
      <c r="B29" s="145" t="s">
        <v>243</v>
      </c>
      <c r="C29" s="26" t="s">
        <v>242</v>
      </c>
      <c r="D29" s="26" t="s">
        <v>64</v>
      </c>
      <c r="E29" s="26" t="s">
        <v>80</v>
      </c>
      <c r="F29" s="26" t="s">
        <v>145</v>
      </c>
      <c r="G29" s="26" t="s">
        <v>246</v>
      </c>
      <c r="H29" s="26" t="s">
        <v>247</v>
      </c>
      <c r="I29" s="45">
        <v>5000</v>
      </c>
      <c r="J29" s="45"/>
      <c r="K29" s="45"/>
      <c r="L29" s="45"/>
      <c r="M29" s="45"/>
      <c r="N29" s="45"/>
      <c r="O29" s="45"/>
      <c r="P29" s="45"/>
      <c r="Q29" s="45"/>
      <c r="R29" s="45">
        <v>5000</v>
      </c>
      <c r="S29" s="45"/>
      <c r="T29" s="45"/>
      <c r="U29" s="45"/>
      <c r="V29" s="45"/>
      <c r="W29" s="45">
        <v>5000</v>
      </c>
    </row>
    <row r="30" ht="32.9" customHeight="1" spans="1:23">
      <c r="A30" s="26"/>
      <c r="B30" s="26"/>
      <c r="C30" s="26" t="s">
        <v>248</v>
      </c>
      <c r="D30" s="26"/>
      <c r="E30" s="26"/>
      <c r="F30" s="26"/>
      <c r="G30" s="26"/>
      <c r="H30" s="26"/>
      <c r="I30" s="45">
        <v>50000</v>
      </c>
      <c r="J30" s="45"/>
      <c r="K30" s="45"/>
      <c r="L30" s="45"/>
      <c r="M30" s="45"/>
      <c r="N30" s="45">
        <v>50000</v>
      </c>
      <c r="O30" s="45"/>
      <c r="P30" s="45"/>
      <c r="Q30" s="45"/>
      <c r="R30" s="45"/>
      <c r="S30" s="45"/>
      <c r="T30" s="45"/>
      <c r="U30" s="45"/>
      <c r="V30" s="45"/>
      <c r="W30" s="45"/>
    </row>
    <row r="31" ht="32.9" customHeight="1" spans="1:23">
      <c r="A31" s="26" t="s">
        <v>209</v>
      </c>
      <c r="B31" s="145" t="s">
        <v>249</v>
      </c>
      <c r="C31" s="26" t="s">
        <v>248</v>
      </c>
      <c r="D31" s="26" t="s">
        <v>64</v>
      </c>
      <c r="E31" s="26" t="s">
        <v>80</v>
      </c>
      <c r="F31" s="26" t="s">
        <v>145</v>
      </c>
      <c r="G31" s="26" t="s">
        <v>219</v>
      </c>
      <c r="H31" s="26" t="s">
        <v>220</v>
      </c>
      <c r="I31" s="45">
        <v>3000</v>
      </c>
      <c r="J31" s="45"/>
      <c r="K31" s="45"/>
      <c r="L31" s="45"/>
      <c r="M31" s="45"/>
      <c r="N31" s="45">
        <v>3000</v>
      </c>
      <c r="O31" s="45"/>
      <c r="P31" s="45"/>
      <c r="Q31" s="45"/>
      <c r="R31" s="45"/>
      <c r="S31" s="45"/>
      <c r="T31" s="45"/>
      <c r="U31" s="45"/>
      <c r="V31" s="45"/>
      <c r="W31" s="45"/>
    </row>
    <row r="32" ht="32.9" customHeight="1" spans="1:23">
      <c r="A32" s="26" t="s">
        <v>209</v>
      </c>
      <c r="B32" s="145" t="s">
        <v>249</v>
      </c>
      <c r="C32" s="26" t="s">
        <v>248</v>
      </c>
      <c r="D32" s="26" t="s">
        <v>64</v>
      </c>
      <c r="E32" s="26" t="s">
        <v>80</v>
      </c>
      <c r="F32" s="26" t="s">
        <v>145</v>
      </c>
      <c r="G32" s="26" t="s">
        <v>223</v>
      </c>
      <c r="H32" s="26" t="s">
        <v>224</v>
      </c>
      <c r="I32" s="45">
        <v>47000</v>
      </c>
      <c r="J32" s="45"/>
      <c r="K32" s="45"/>
      <c r="L32" s="45"/>
      <c r="M32" s="45"/>
      <c r="N32" s="45">
        <v>47000</v>
      </c>
      <c r="O32" s="45"/>
      <c r="P32" s="45"/>
      <c r="Q32" s="45"/>
      <c r="R32" s="45"/>
      <c r="S32" s="45"/>
      <c r="T32" s="45"/>
      <c r="U32" s="45"/>
      <c r="V32" s="45"/>
      <c r="W32" s="45"/>
    </row>
    <row r="33" ht="32.9" customHeight="1" spans="1:23">
      <c r="A33" s="26"/>
      <c r="B33" s="26"/>
      <c r="C33" s="26" t="s">
        <v>250</v>
      </c>
      <c r="D33" s="26"/>
      <c r="E33" s="26"/>
      <c r="F33" s="26"/>
      <c r="G33" s="26"/>
      <c r="H33" s="26"/>
      <c r="I33" s="45">
        <v>65816</v>
      </c>
      <c r="J33" s="45"/>
      <c r="K33" s="45"/>
      <c r="L33" s="45"/>
      <c r="M33" s="45"/>
      <c r="N33" s="45">
        <v>65816</v>
      </c>
      <c r="O33" s="45"/>
      <c r="P33" s="45"/>
      <c r="Q33" s="45"/>
      <c r="R33" s="45"/>
      <c r="S33" s="45"/>
      <c r="T33" s="45"/>
      <c r="U33" s="45"/>
      <c r="V33" s="45"/>
      <c r="W33" s="45"/>
    </row>
    <row r="34" ht="32.9" customHeight="1" spans="1:23">
      <c r="A34" s="26" t="s">
        <v>209</v>
      </c>
      <c r="B34" s="145" t="s">
        <v>251</v>
      </c>
      <c r="C34" s="26" t="s">
        <v>250</v>
      </c>
      <c r="D34" s="26" t="s">
        <v>64</v>
      </c>
      <c r="E34" s="26" t="s">
        <v>80</v>
      </c>
      <c r="F34" s="26" t="s">
        <v>145</v>
      </c>
      <c r="G34" s="26" t="s">
        <v>219</v>
      </c>
      <c r="H34" s="26" t="s">
        <v>220</v>
      </c>
      <c r="I34" s="45">
        <v>65816</v>
      </c>
      <c r="J34" s="45"/>
      <c r="K34" s="45"/>
      <c r="L34" s="45"/>
      <c r="M34" s="45"/>
      <c r="N34" s="45">
        <v>65816</v>
      </c>
      <c r="O34" s="45"/>
      <c r="P34" s="45"/>
      <c r="Q34" s="45"/>
      <c r="R34" s="45"/>
      <c r="S34" s="45"/>
      <c r="T34" s="45"/>
      <c r="U34" s="45"/>
      <c r="V34" s="45"/>
      <c r="W34" s="45"/>
    </row>
    <row r="35" ht="32.9" customHeight="1" spans="1:23">
      <c r="A35" s="26"/>
      <c r="B35" s="26"/>
      <c r="C35" s="26" t="s">
        <v>252</v>
      </c>
      <c r="D35" s="26"/>
      <c r="E35" s="26"/>
      <c r="F35" s="26"/>
      <c r="G35" s="26"/>
      <c r="H35" s="26"/>
      <c r="I35" s="45">
        <v>3541734</v>
      </c>
      <c r="J35" s="45">
        <v>3541734</v>
      </c>
      <c r="K35" s="45">
        <v>3541734</v>
      </c>
      <c r="L35" s="45"/>
      <c r="M35" s="45"/>
      <c r="N35" s="45"/>
      <c r="O35" s="45"/>
      <c r="P35" s="45"/>
      <c r="Q35" s="45"/>
      <c r="R35" s="45"/>
      <c r="S35" s="45"/>
      <c r="T35" s="45"/>
      <c r="U35" s="45"/>
      <c r="V35" s="45"/>
      <c r="W35" s="45"/>
    </row>
    <row r="36" ht="32.9" customHeight="1" spans="1:23">
      <c r="A36" s="26" t="s">
        <v>253</v>
      </c>
      <c r="B36" s="145" t="s">
        <v>254</v>
      </c>
      <c r="C36" s="26" t="s">
        <v>252</v>
      </c>
      <c r="D36" s="26" t="s">
        <v>64</v>
      </c>
      <c r="E36" s="26" t="s">
        <v>80</v>
      </c>
      <c r="F36" s="26" t="s">
        <v>145</v>
      </c>
      <c r="G36" s="26" t="s">
        <v>244</v>
      </c>
      <c r="H36" s="26" t="s">
        <v>245</v>
      </c>
      <c r="I36" s="45">
        <v>519573.6</v>
      </c>
      <c r="J36" s="45">
        <v>519573.6</v>
      </c>
      <c r="K36" s="45">
        <v>519573.6</v>
      </c>
      <c r="L36" s="45"/>
      <c r="M36" s="45"/>
      <c r="N36" s="45"/>
      <c r="O36" s="45"/>
      <c r="P36" s="45"/>
      <c r="Q36" s="45"/>
      <c r="R36" s="45"/>
      <c r="S36" s="45"/>
      <c r="T36" s="45"/>
      <c r="U36" s="45"/>
      <c r="V36" s="45"/>
      <c r="W36" s="45"/>
    </row>
    <row r="37" ht="32.9" customHeight="1" spans="1:23">
      <c r="A37" s="26" t="s">
        <v>253</v>
      </c>
      <c r="B37" s="145" t="s">
        <v>254</v>
      </c>
      <c r="C37" s="26" t="s">
        <v>252</v>
      </c>
      <c r="D37" s="26" t="s">
        <v>64</v>
      </c>
      <c r="E37" s="26" t="s">
        <v>80</v>
      </c>
      <c r="F37" s="26" t="s">
        <v>145</v>
      </c>
      <c r="G37" s="26" t="s">
        <v>255</v>
      </c>
      <c r="H37" s="26" t="s">
        <v>256</v>
      </c>
      <c r="I37" s="45">
        <v>65600</v>
      </c>
      <c r="J37" s="45">
        <v>65600</v>
      </c>
      <c r="K37" s="45">
        <v>65600</v>
      </c>
      <c r="L37" s="45"/>
      <c r="M37" s="45"/>
      <c r="N37" s="45"/>
      <c r="O37" s="45"/>
      <c r="P37" s="45"/>
      <c r="Q37" s="45"/>
      <c r="R37" s="45"/>
      <c r="S37" s="45"/>
      <c r="T37" s="45"/>
      <c r="U37" s="45"/>
      <c r="V37" s="45"/>
      <c r="W37" s="45"/>
    </row>
    <row r="38" ht="32.9" customHeight="1" spans="1:23">
      <c r="A38" s="26" t="s">
        <v>253</v>
      </c>
      <c r="B38" s="145" t="s">
        <v>254</v>
      </c>
      <c r="C38" s="26" t="s">
        <v>252</v>
      </c>
      <c r="D38" s="26" t="s">
        <v>64</v>
      </c>
      <c r="E38" s="26" t="s">
        <v>80</v>
      </c>
      <c r="F38" s="26" t="s">
        <v>145</v>
      </c>
      <c r="G38" s="26" t="s">
        <v>211</v>
      </c>
      <c r="H38" s="26" t="s">
        <v>212</v>
      </c>
      <c r="I38" s="45">
        <v>537604</v>
      </c>
      <c r="J38" s="45">
        <v>537604</v>
      </c>
      <c r="K38" s="45">
        <v>537604</v>
      </c>
      <c r="L38" s="45"/>
      <c r="M38" s="45"/>
      <c r="N38" s="45"/>
      <c r="O38" s="45"/>
      <c r="P38" s="45"/>
      <c r="Q38" s="45"/>
      <c r="R38" s="45"/>
      <c r="S38" s="45"/>
      <c r="T38" s="45"/>
      <c r="U38" s="45"/>
      <c r="V38" s="45"/>
      <c r="W38" s="45"/>
    </row>
    <row r="39" ht="32.9" customHeight="1" spans="1:23">
      <c r="A39" s="26" t="s">
        <v>253</v>
      </c>
      <c r="B39" s="145" t="s">
        <v>254</v>
      </c>
      <c r="C39" s="26" t="s">
        <v>252</v>
      </c>
      <c r="D39" s="26" t="s">
        <v>64</v>
      </c>
      <c r="E39" s="26" t="s">
        <v>80</v>
      </c>
      <c r="F39" s="26" t="s">
        <v>145</v>
      </c>
      <c r="G39" s="26" t="s">
        <v>213</v>
      </c>
      <c r="H39" s="26" t="s">
        <v>214</v>
      </c>
      <c r="I39" s="45">
        <v>200000</v>
      </c>
      <c r="J39" s="45">
        <v>200000</v>
      </c>
      <c r="K39" s="45">
        <v>200000</v>
      </c>
      <c r="L39" s="45"/>
      <c r="M39" s="45"/>
      <c r="N39" s="45"/>
      <c r="O39" s="45"/>
      <c r="P39" s="45"/>
      <c r="Q39" s="45"/>
      <c r="R39" s="45"/>
      <c r="S39" s="45"/>
      <c r="T39" s="45"/>
      <c r="U39" s="45"/>
      <c r="V39" s="45"/>
      <c r="W39" s="45"/>
    </row>
    <row r="40" ht="32.9" customHeight="1" spans="1:23">
      <c r="A40" s="26" t="s">
        <v>253</v>
      </c>
      <c r="B40" s="145" t="s">
        <v>254</v>
      </c>
      <c r="C40" s="26" t="s">
        <v>252</v>
      </c>
      <c r="D40" s="26" t="s">
        <v>64</v>
      </c>
      <c r="E40" s="26" t="s">
        <v>80</v>
      </c>
      <c r="F40" s="26" t="s">
        <v>145</v>
      </c>
      <c r="G40" s="26" t="s">
        <v>215</v>
      </c>
      <c r="H40" s="26" t="s">
        <v>216</v>
      </c>
      <c r="I40" s="45">
        <v>15550</v>
      </c>
      <c r="J40" s="45">
        <v>15550</v>
      </c>
      <c r="K40" s="45">
        <v>15550</v>
      </c>
      <c r="L40" s="45"/>
      <c r="M40" s="45"/>
      <c r="N40" s="45"/>
      <c r="O40" s="45"/>
      <c r="P40" s="45"/>
      <c r="Q40" s="45"/>
      <c r="R40" s="45"/>
      <c r="S40" s="45"/>
      <c r="T40" s="45"/>
      <c r="U40" s="45"/>
      <c r="V40" s="45"/>
      <c r="W40" s="45"/>
    </row>
    <row r="41" ht="32.9" customHeight="1" spans="1:23">
      <c r="A41" s="26" t="s">
        <v>253</v>
      </c>
      <c r="B41" s="145" t="s">
        <v>254</v>
      </c>
      <c r="C41" s="26" t="s">
        <v>252</v>
      </c>
      <c r="D41" s="26" t="s">
        <v>64</v>
      </c>
      <c r="E41" s="26" t="s">
        <v>80</v>
      </c>
      <c r="F41" s="26" t="s">
        <v>145</v>
      </c>
      <c r="G41" s="26" t="s">
        <v>219</v>
      </c>
      <c r="H41" s="26" t="s">
        <v>220</v>
      </c>
      <c r="I41" s="45">
        <v>135000</v>
      </c>
      <c r="J41" s="45">
        <v>135000</v>
      </c>
      <c r="K41" s="45">
        <v>135000</v>
      </c>
      <c r="L41" s="45"/>
      <c r="M41" s="45"/>
      <c r="N41" s="45"/>
      <c r="O41" s="45"/>
      <c r="P41" s="45"/>
      <c r="Q41" s="45"/>
      <c r="R41" s="45"/>
      <c r="S41" s="45"/>
      <c r="T41" s="45"/>
      <c r="U41" s="45"/>
      <c r="V41" s="45"/>
      <c r="W41" s="45"/>
    </row>
    <row r="42" ht="32.9" customHeight="1" spans="1:23">
      <c r="A42" s="26" t="s">
        <v>253</v>
      </c>
      <c r="B42" s="145" t="s">
        <v>254</v>
      </c>
      <c r="C42" s="26" t="s">
        <v>252</v>
      </c>
      <c r="D42" s="26" t="s">
        <v>64</v>
      </c>
      <c r="E42" s="26" t="s">
        <v>80</v>
      </c>
      <c r="F42" s="26" t="s">
        <v>145</v>
      </c>
      <c r="G42" s="26" t="s">
        <v>221</v>
      </c>
      <c r="H42" s="26" t="s">
        <v>222</v>
      </c>
      <c r="I42" s="45">
        <v>91200.2</v>
      </c>
      <c r="J42" s="45">
        <v>91200.2</v>
      </c>
      <c r="K42" s="45">
        <v>91200.2</v>
      </c>
      <c r="L42" s="45"/>
      <c r="M42" s="45"/>
      <c r="N42" s="45"/>
      <c r="O42" s="45"/>
      <c r="P42" s="45"/>
      <c r="Q42" s="45"/>
      <c r="R42" s="45"/>
      <c r="S42" s="45"/>
      <c r="T42" s="45"/>
      <c r="U42" s="45"/>
      <c r="V42" s="45"/>
      <c r="W42" s="45"/>
    </row>
    <row r="43" ht="32.9" customHeight="1" spans="1:23">
      <c r="A43" s="26" t="s">
        <v>253</v>
      </c>
      <c r="B43" s="145" t="s">
        <v>254</v>
      </c>
      <c r="C43" s="26" t="s">
        <v>252</v>
      </c>
      <c r="D43" s="26" t="s">
        <v>64</v>
      </c>
      <c r="E43" s="26" t="s">
        <v>80</v>
      </c>
      <c r="F43" s="26" t="s">
        <v>145</v>
      </c>
      <c r="G43" s="26" t="s">
        <v>223</v>
      </c>
      <c r="H43" s="26" t="s">
        <v>224</v>
      </c>
      <c r="I43" s="45">
        <v>343000</v>
      </c>
      <c r="J43" s="45">
        <v>343000</v>
      </c>
      <c r="K43" s="45">
        <v>343000</v>
      </c>
      <c r="L43" s="45"/>
      <c r="M43" s="45"/>
      <c r="N43" s="45"/>
      <c r="O43" s="45"/>
      <c r="P43" s="45"/>
      <c r="Q43" s="45"/>
      <c r="R43" s="45"/>
      <c r="S43" s="45"/>
      <c r="T43" s="45"/>
      <c r="U43" s="45"/>
      <c r="V43" s="45"/>
      <c r="W43" s="45"/>
    </row>
    <row r="44" ht="32.9" customHeight="1" spans="1:23">
      <c r="A44" s="26" t="s">
        <v>253</v>
      </c>
      <c r="B44" s="145" t="s">
        <v>254</v>
      </c>
      <c r="C44" s="26" t="s">
        <v>252</v>
      </c>
      <c r="D44" s="26" t="s">
        <v>64</v>
      </c>
      <c r="E44" s="26" t="s">
        <v>80</v>
      </c>
      <c r="F44" s="26" t="s">
        <v>145</v>
      </c>
      <c r="G44" s="26" t="s">
        <v>257</v>
      </c>
      <c r="H44" s="26" t="s">
        <v>120</v>
      </c>
      <c r="I44" s="45">
        <v>15000</v>
      </c>
      <c r="J44" s="45">
        <v>15000</v>
      </c>
      <c r="K44" s="45">
        <v>15000</v>
      </c>
      <c r="L44" s="45"/>
      <c r="M44" s="45"/>
      <c r="N44" s="45"/>
      <c r="O44" s="45"/>
      <c r="P44" s="45"/>
      <c r="Q44" s="45"/>
      <c r="R44" s="45"/>
      <c r="S44" s="45"/>
      <c r="T44" s="45"/>
      <c r="U44" s="45"/>
      <c r="V44" s="45"/>
      <c r="W44" s="45"/>
    </row>
    <row r="45" ht="32.9" customHeight="1" spans="1:23">
      <c r="A45" s="26" t="s">
        <v>253</v>
      </c>
      <c r="B45" s="145" t="s">
        <v>254</v>
      </c>
      <c r="C45" s="26" t="s">
        <v>252</v>
      </c>
      <c r="D45" s="26" t="s">
        <v>64</v>
      </c>
      <c r="E45" s="26" t="s">
        <v>80</v>
      </c>
      <c r="F45" s="26" t="s">
        <v>145</v>
      </c>
      <c r="G45" s="26" t="s">
        <v>258</v>
      </c>
      <c r="H45" s="26" t="s">
        <v>259</v>
      </c>
      <c r="I45" s="45">
        <v>69900</v>
      </c>
      <c r="J45" s="45">
        <v>69900</v>
      </c>
      <c r="K45" s="45">
        <v>69900</v>
      </c>
      <c r="L45" s="45"/>
      <c r="M45" s="45"/>
      <c r="N45" s="45"/>
      <c r="O45" s="45"/>
      <c r="P45" s="45"/>
      <c r="Q45" s="45"/>
      <c r="R45" s="45"/>
      <c r="S45" s="45"/>
      <c r="T45" s="45"/>
      <c r="U45" s="45"/>
      <c r="V45" s="45"/>
      <c r="W45" s="45"/>
    </row>
    <row r="46" ht="32.9" customHeight="1" spans="1:23">
      <c r="A46" s="26" t="s">
        <v>253</v>
      </c>
      <c r="B46" s="145" t="s">
        <v>254</v>
      </c>
      <c r="C46" s="26" t="s">
        <v>252</v>
      </c>
      <c r="D46" s="26" t="s">
        <v>64</v>
      </c>
      <c r="E46" s="26" t="s">
        <v>80</v>
      </c>
      <c r="F46" s="26" t="s">
        <v>145</v>
      </c>
      <c r="G46" s="26" t="s">
        <v>260</v>
      </c>
      <c r="H46" s="26" t="s">
        <v>261</v>
      </c>
      <c r="I46" s="45">
        <v>64100</v>
      </c>
      <c r="J46" s="45">
        <v>64100</v>
      </c>
      <c r="K46" s="45">
        <v>64100</v>
      </c>
      <c r="L46" s="45"/>
      <c r="M46" s="45"/>
      <c r="N46" s="45"/>
      <c r="O46" s="45"/>
      <c r="P46" s="45"/>
      <c r="Q46" s="45"/>
      <c r="R46" s="45"/>
      <c r="S46" s="45"/>
      <c r="T46" s="45"/>
      <c r="U46" s="45"/>
      <c r="V46" s="45"/>
      <c r="W46" s="45"/>
    </row>
    <row r="47" ht="32.9" customHeight="1" spans="1:23">
      <c r="A47" s="26" t="s">
        <v>253</v>
      </c>
      <c r="B47" s="145" t="s">
        <v>254</v>
      </c>
      <c r="C47" s="26" t="s">
        <v>252</v>
      </c>
      <c r="D47" s="26" t="s">
        <v>64</v>
      </c>
      <c r="E47" s="26" t="s">
        <v>80</v>
      </c>
      <c r="F47" s="26" t="s">
        <v>145</v>
      </c>
      <c r="G47" s="26" t="s">
        <v>225</v>
      </c>
      <c r="H47" s="26" t="s">
        <v>226</v>
      </c>
      <c r="I47" s="45">
        <v>45000</v>
      </c>
      <c r="J47" s="45">
        <v>45000</v>
      </c>
      <c r="K47" s="45">
        <v>45000</v>
      </c>
      <c r="L47" s="45"/>
      <c r="M47" s="45"/>
      <c r="N47" s="45"/>
      <c r="O47" s="45"/>
      <c r="P47" s="45"/>
      <c r="Q47" s="45"/>
      <c r="R47" s="45"/>
      <c r="S47" s="45"/>
      <c r="T47" s="45"/>
      <c r="U47" s="45"/>
      <c r="V47" s="45"/>
      <c r="W47" s="45"/>
    </row>
    <row r="48" ht="32.9" customHeight="1" spans="1:23">
      <c r="A48" s="26" t="s">
        <v>253</v>
      </c>
      <c r="B48" s="145" t="s">
        <v>254</v>
      </c>
      <c r="C48" s="26" t="s">
        <v>252</v>
      </c>
      <c r="D48" s="26" t="s">
        <v>64</v>
      </c>
      <c r="E48" s="26" t="s">
        <v>80</v>
      </c>
      <c r="F48" s="26" t="s">
        <v>145</v>
      </c>
      <c r="G48" s="26" t="s">
        <v>262</v>
      </c>
      <c r="H48" s="26" t="s">
        <v>263</v>
      </c>
      <c r="I48" s="45">
        <v>450000</v>
      </c>
      <c r="J48" s="45">
        <v>450000</v>
      </c>
      <c r="K48" s="45">
        <v>450000</v>
      </c>
      <c r="L48" s="45"/>
      <c r="M48" s="45"/>
      <c r="N48" s="45"/>
      <c r="O48" s="45"/>
      <c r="P48" s="45"/>
      <c r="Q48" s="45"/>
      <c r="R48" s="45"/>
      <c r="S48" s="45"/>
      <c r="T48" s="45"/>
      <c r="U48" s="45"/>
      <c r="V48" s="45"/>
      <c r="W48" s="45"/>
    </row>
    <row r="49" ht="32.9" customHeight="1" spans="1:23">
      <c r="A49" s="26" t="s">
        <v>253</v>
      </c>
      <c r="B49" s="145" t="s">
        <v>254</v>
      </c>
      <c r="C49" s="26" t="s">
        <v>252</v>
      </c>
      <c r="D49" s="26" t="s">
        <v>64</v>
      </c>
      <c r="E49" s="26" t="s">
        <v>80</v>
      </c>
      <c r="F49" s="26" t="s">
        <v>145</v>
      </c>
      <c r="G49" s="26" t="s">
        <v>264</v>
      </c>
      <c r="H49" s="26" t="s">
        <v>265</v>
      </c>
      <c r="I49" s="45">
        <v>26200</v>
      </c>
      <c r="J49" s="45">
        <v>26200</v>
      </c>
      <c r="K49" s="45">
        <v>26200</v>
      </c>
      <c r="L49" s="45"/>
      <c r="M49" s="45"/>
      <c r="N49" s="45"/>
      <c r="O49" s="45"/>
      <c r="P49" s="45"/>
      <c r="Q49" s="45"/>
      <c r="R49" s="45"/>
      <c r="S49" s="45"/>
      <c r="T49" s="45"/>
      <c r="U49" s="45"/>
      <c r="V49" s="45"/>
      <c r="W49" s="45"/>
    </row>
    <row r="50" ht="32.9" customHeight="1" spans="1:23">
      <c r="A50" s="26" t="s">
        <v>253</v>
      </c>
      <c r="B50" s="145" t="s">
        <v>254</v>
      </c>
      <c r="C50" s="26" t="s">
        <v>252</v>
      </c>
      <c r="D50" s="26" t="s">
        <v>64</v>
      </c>
      <c r="E50" s="26" t="s">
        <v>80</v>
      </c>
      <c r="F50" s="26" t="s">
        <v>145</v>
      </c>
      <c r="G50" s="26" t="s">
        <v>266</v>
      </c>
      <c r="H50" s="26" t="s">
        <v>267</v>
      </c>
      <c r="I50" s="45">
        <v>8000</v>
      </c>
      <c r="J50" s="45">
        <v>8000</v>
      </c>
      <c r="K50" s="45">
        <v>8000</v>
      </c>
      <c r="L50" s="45"/>
      <c r="M50" s="45"/>
      <c r="N50" s="45"/>
      <c r="O50" s="45"/>
      <c r="P50" s="45"/>
      <c r="Q50" s="45"/>
      <c r="R50" s="45"/>
      <c r="S50" s="45"/>
      <c r="T50" s="45"/>
      <c r="U50" s="45"/>
      <c r="V50" s="45"/>
      <c r="W50" s="45"/>
    </row>
    <row r="51" ht="32.9" customHeight="1" spans="1:23">
      <c r="A51" s="26" t="s">
        <v>253</v>
      </c>
      <c r="B51" s="145" t="s">
        <v>254</v>
      </c>
      <c r="C51" s="26" t="s">
        <v>252</v>
      </c>
      <c r="D51" s="26" t="s">
        <v>64</v>
      </c>
      <c r="E51" s="26" t="s">
        <v>80</v>
      </c>
      <c r="F51" s="26" t="s">
        <v>145</v>
      </c>
      <c r="G51" s="26" t="s">
        <v>246</v>
      </c>
      <c r="H51" s="26" t="s">
        <v>247</v>
      </c>
      <c r="I51" s="45">
        <v>912000</v>
      </c>
      <c r="J51" s="45">
        <v>912000</v>
      </c>
      <c r="K51" s="45">
        <v>912000</v>
      </c>
      <c r="L51" s="45"/>
      <c r="M51" s="45"/>
      <c r="N51" s="45"/>
      <c r="O51" s="45"/>
      <c r="P51" s="45"/>
      <c r="Q51" s="45"/>
      <c r="R51" s="45"/>
      <c r="S51" s="45"/>
      <c r="T51" s="45"/>
      <c r="U51" s="45"/>
      <c r="V51" s="45"/>
      <c r="W51" s="45"/>
    </row>
    <row r="52" ht="32.9" customHeight="1" spans="1:23">
      <c r="A52" s="26" t="s">
        <v>253</v>
      </c>
      <c r="B52" s="145" t="s">
        <v>254</v>
      </c>
      <c r="C52" s="26" t="s">
        <v>252</v>
      </c>
      <c r="D52" s="26" t="s">
        <v>64</v>
      </c>
      <c r="E52" s="26" t="s">
        <v>80</v>
      </c>
      <c r="F52" s="26" t="s">
        <v>145</v>
      </c>
      <c r="G52" s="26" t="s">
        <v>229</v>
      </c>
      <c r="H52" s="26" t="s">
        <v>230</v>
      </c>
      <c r="I52" s="45">
        <v>28700</v>
      </c>
      <c r="J52" s="45">
        <v>28700</v>
      </c>
      <c r="K52" s="45">
        <v>28700</v>
      </c>
      <c r="L52" s="45"/>
      <c r="M52" s="45"/>
      <c r="N52" s="45"/>
      <c r="O52" s="45"/>
      <c r="P52" s="45"/>
      <c r="Q52" s="45"/>
      <c r="R52" s="45"/>
      <c r="S52" s="45"/>
      <c r="T52" s="45"/>
      <c r="U52" s="45"/>
      <c r="V52" s="45"/>
      <c r="W52" s="45"/>
    </row>
    <row r="53" ht="32.9" customHeight="1" spans="1:23">
      <c r="A53" s="26" t="s">
        <v>253</v>
      </c>
      <c r="B53" s="145" t="s">
        <v>254</v>
      </c>
      <c r="C53" s="26" t="s">
        <v>252</v>
      </c>
      <c r="D53" s="26" t="s">
        <v>64</v>
      </c>
      <c r="E53" s="26" t="s">
        <v>80</v>
      </c>
      <c r="F53" s="26" t="s">
        <v>145</v>
      </c>
      <c r="G53" s="26" t="s">
        <v>268</v>
      </c>
      <c r="H53" s="26" t="s">
        <v>269</v>
      </c>
      <c r="I53" s="45">
        <v>15306.2</v>
      </c>
      <c r="J53" s="45">
        <v>15306.2</v>
      </c>
      <c r="K53" s="45">
        <v>15306.2</v>
      </c>
      <c r="L53" s="45"/>
      <c r="M53" s="45"/>
      <c r="N53" s="45"/>
      <c r="O53" s="45"/>
      <c r="P53" s="45"/>
      <c r="Q53" s="45"/>
      <c r="R53" s="45"/>
      <c r="S53" s="45"/>
      <c r="T53" s="45"/>
      <c r="U53" s="45"/>
      <c r="V53" s="45"/>
      <c r="W53" s="45"/>
    </row>
    <row r="54" ht="32.9" customHeight="1" spans="1:23">
      <c r="A54" s="26"/>
      <c r="B54" s="26"/>
      <c r="C54" s="26" t="s">
        <v>270</v>
      </c>
      <c r="D54" s="26"/>
      <c r="E54" s="26"/>
      <c r="F54" s="26"/>
      <c r="G54" s="26"/>
      <c r="H54" s="26"/>
      <c r="I54" s="45">
        <v>1065616.84</v>
      </c>
      <c r="J54" s="45">
        <v>76476.84</v>
      </c>
      <c r="K54" s="45">
        <v>76476.84</v>
      </c>
      <c r="L54" s="45"/>
      <c r="M54" s="45"/>
      <c r="N54" s="45">
        <v>989140</v>
      </c>
      <c r="O54" s="45"/>
      <c r="P54" s="45"/>
      <c r="Q54" s="45"/>
      <c r="R54" s="45"/>
      <c r="S54" s="45"/>
      <c r="T54" s="45"/>
      <c r="U54" s="45"/>
      <c r="V54" s="45"/>
      <c r="W54" s="45"/>
    </row>
    <row r="55" ht="32.9" customHeight="1" spans="1:23">
      <c r="A55" s="26" t="s">
        <v>253</v>
      </c>
      <c r="B55" s="145" t="s">
        <v>271</v>
      </c>
      <c r="C55" s="26" t="s">
        <v>270</v>
      </c>
      <c r="D55" s="26" t="s">
        <v>64</v>
      </c>
      <c r="E55" s="26" t="s">
        <v>80</v>
      </c>
      <c r="F55" s="26" t="s">
        <v>145</v>
      </c>
      <c r="G55" s="26" t="s">
        <v>227</v>
      </c>
      <c r="H55" s="26" t="s">
        <v>228</v>
      </c>
      <c r="I55" s="45">
        <v>1065616.84</v>
      </c>
      <c r="J55" s="45">
        <v>76476.84</v>
      </c>
      <c r="K55" s="45">
        <v>76476.84</v>
      </c>
      <c r="L55" s="45"/>
      <c r="M55" s="45"/>
      <c r="N55" s="45">
        <v>989140</v>
      </c>
      <c r="O55" s="45"/>
      <c r="P55" s="45"/>
      <c r="Q55" s="45"/>
      <c r="R55" s="45"/>
      <c r="S55" s="45"/>
      <c r="T55" s="45"/>
      <c r="U55" s="45"/>
      <c r="V55" s="45"/>
      <c r="W55" s="45"/>
    </row>
    <row r="56" ht="32.9" customHeight="1" spans="1:23">
      <c r="A56" s="26"/>
      <c r="B56" s="26"/>
      <c r="C56" s="26" t="s">
        <v>272</v>
      </c>
      <c r="D56" s="26"/>
      <c r="E56" s="26"/>
      <c r="F56" s="26"/>
      <c r="G56" s="26"/>
      <c r="H56" s="26"/>
      <c r="I56" s="45">
        <v>18344</v>
      </c>
      <c r="J56" s="45">
        <v>4680</v>
      </c>
      <c r="K56" s="45">
        <v>4680</v>
      </c>
      <c r="L56" s="45"/>
      <c r="M56" s="45"/>
      <c r="N56" s="45">
        <v>13664</v>
      </c>
      <c r="O56" s="45"/>
      <c r="P56" s="45"/>
      <c r="Q56" s="45"/>
      <c r="R56" s="45"/>
      <c r="S56" s="45"/>
      <c r="T56" s="45"/>
      <c r="U56" s="45"/>
      <c r="V56" s="45"/>
      <c r="W56" s="45"/>
    </row>
    <row r="57" ht="32.9" customHeight="1" spans="1:23">
      <c r="A57" s="26" t="s">
        <v>253</v>
      </c>
      <c r="B57" s="145" t="s">
        <v>273</v>
      </c>
      <c r="C57" s="26" t="s">
        <v>272</v>
      </c>
      <c r="D57" s="26" t="s">
        <v>64</v>
      </c>
      <c r="E57" s="26" t="s">
        <v>80</v>
      </c>
      <c r="F57" s="26" t="s">
        <v>145</v>
      </c>
      <c r="G57" s="26" t="s">
        <v>227</v>
      </c>
      <c r="H57" s="26" t="s">
        <v>228</v>
      </c>
      <c r="I57" s="45">
        <v>18344</v>
      </c>
      <c r="J57" s="45">
        <v>4680</v>
      </c>
      <c r="K57" s="45">
        <v>4680</v>
      </c>
      <c r="L57" s="45"/>
      <c r="M57" s="45"/>
      <c r="N57" s="45">
        <v>13664</v>
      </c>
      <c r="O57" s="45"/>
      <c r="P57" s="45"/>
      <c r="Q57" s="45"/>
      <c r="R57" s="45"/>
      <c r="S57" s="45"/>
      <c r="T57" s="45"/>
      <c r="U57" s="45"/>
      <c r="V57" s="45"/>
      <c r="W57" s="45"/>
    </row>
    <row r="58" ht="32.9" customHeight="1" spans="1:23">
      <c r="A58" s="26"/>
      <c r="B58" s="26"/>
      <c r="C58" s="26" t="s">
        <v>274</v>
      </c>
      <c r="D58" s="26"/>
      <c r="E58" s="26"/>
      <c r="F58" s="26"/>
      <c r="G58" s="26"/>
      <c r="H58" s="26"/>
      <c r="I58" s="45">
        <v>7000</v>
      </c>
      <c r="J58" s="45"/>
      <c r="K58" s="45"/>
      <c r="L58" s="45"/>
      <c r="M58" s="45"/>
      <c r="N58" s="45">
        <v>7000</v>
      </c>
      <c r="O58" s="45"/>
      <c r="P58" s="45"/>
      <c r="Q58" s="45"/>
      <c r="R58" s="45"/>
      <c r="S58" s="45"/>
      <c r="T58" s="45"/>
      <c r="U58" s="45"/>
      <c r="V58" s="45"/>
      <c r="W58" s="45"/>
    </row>
    <row r="59" ht="32.9" customHeight="1" spans="1:23">
      <c r="A59" s="26" t="s">
        <v>253</v>
      </c>
      <c r="B59" s="145" t="s">
        <v>275</v>
      </c>
      <c r="C59" s="26" t="s">
        <v>274</v>
      </c>
      <c r="D59" s="26" t="s">
        <v>64</v>
      </c>
      <c r="E59" s="26" t="s">
        <v>80</v>
      </c>
      <c r="F59" s="26" t="s">
        <v>145</v>
      </c>
      <c r="G59" s="26" t="s">
        <v>227</v>
      </c>
      <c r="H59" s="26" t="s">
        <v>228</v>
      </c>
      <c r="I59" s="45">
        <v>7000</v>
      </c>
      <c r="J59" s="45"/>
      <c r="K59" s="45"/>
      <c r="L59" s="45"/>
      <c r="M59" s="45"/>
      <c r="N59" s="45">
        <v>7000</v>
      </c>
      <c r="O59" s="45"/>
      <c r="P59" s="45"/>
      <c r="Q59" s="45"/>
      <c r="R59" s="45"/>
      <c r="S59" s="45"/>
      <c r="T59" s="45"/>
      <c r="U59" s="45"/>
      <c r="V59" s="45"/>
      <c r="W59" s="45"/>
    </row>
    <row r="60" ht="32.9" customHeight="1" spans="1:23">
      <c r="A60" s="26"/>
      <c r="B60" s="26"/>
      <c r="C60" s="26" t="s">
        <v>276</v>
      </c>
      <c r="D60" s="26"/>
      <c r="E60" s="26"/>
      <c r="F60" s="26"/>
      <c r="G60" s="26"/>
      <c r="H60" s="26"/>
      <c r="I60" s="45">
        <v>20990</v>
      </c>
      <c r="J60" s="45"/>
      <c r="K60" s="45"/>
      <c r="L60" s="45"/>
      <c r="M60" s="45"/>
      <c r="N60" s="45">
        <v>20990</v>
      </c>
      <c r="O60" s="45"/>
      <c r="P60" s="45"/>
      <c r="Q60" s="45"/>
      <c r="R60" s="45"/>
      <c r="S60" s="45"/>
      <c r="T60" s="45"/>
      <c r="U60" s="45"/>
      <c r="V60" s="45"/>
      <c r="W60" s="45"/>
    </row>
    <row r="61" ht="32.9" customHeight="1" spans="1:23">
      <c r="A61" s="26" t="s">
        <v>209</v>
      </c>
      <c r="B61" s="145" t="s">
        <v>277</v>
      </c>
      <c r="C61" s="26" t="s">
        <v>276</v>
      </c>
      <c r="D61" s="26" t="s">
        <v>64</v>
      </c>
      <c r="E61" s="26" t="s">
        <v>80</v>
      </c>
      <c r="F61" s="26" t="s">
        <v>145</v>
      </c>
      <c r="G61" s="26" t="s">
        <v>229</v>
      </c>
      <c r="H61" s="26" t="s">
        <v>230</v>
      </c>
      <c r="I61" s="45">
        <v>20990</v>
      </c>
      <c r="J61" s="45"/>
      <c r="K61" s="45"/>
      <c r="L61" s="45"/>
      <c r="M61" s="45"/>
      <c r="N61" s="45">
        <v>20990</v>
      </c>
      <c r="O61" s="45"/>
      <c r="P61" s="45"/>
      <c r="Q61" s="45"/>
      <c r="R61" s="45"/>
      <c r="S61" s="45"/>
      <c r="T61" s="45"/>
      <c r="U61" s="45"/>
      <c r="V61" s="45"/>
      <c r="W61" s="45"/>
    </row>
    <row r="62" ht="32.9" customHeight="1" spans="1:23">
      <c r="A62" s="26"/>
      <c r="B62" s="26"/>
      <c r="C62" s="26" t="s">
        <v>278</v>
      </c>
      <c r="D62" s="26"/>
      <c r="E62" s="26"/>
      <c r="F62" s="26"/>
      <c r="G62" s="26"/>
      <c r="H62" s="26"/>
      <c r="I62" s="45">
        <v>16995135.5</v>
      </c>
      <c r="J62" s="45"/>
      <c r="K62" s="45"/>
      <c r="L62" s="45"/>
      <c r="M62" s="45"/>
      <c r="N62" s="45">
        <v>16995135.5</v>
      </c>
      <c r="O62" s="45"/>
      <c r="P62" s="45"/>
      <c r="Q62" s="45"/>
      <c r="R62" s="45"/>
      <c r="S62" s="45"/>
      <c r="T62" s="45"/>
      <c r="U62" s="45"/>
      <c r="V62" s="45"/>
      <c r="W62" s="45"/>
    </row>
    <row r="63" ht="32.9" customHeight="1" spans="1:23">
      <c r="A63" s="26" t="s">
        <v>209</v>
      </c>
      <c r="B63" s="145" t="s">
        <v>279</v>
      </c>
      <c r="C63" s="26" t="s">
        <v>278</v>
      </c>
      <c r="D63" s="26" t="s">
        <v>64</v>
      </c>
      <c r="E63" s="26" t="s">
        <v>80</v>
      </c>
      <c r="F63" s="26" t="s">
        <v>145</v>
      </c>
      <c r="G63" s="26" t="s">
        <v>280</v>
      </c>
      <c r="H63" s="26" t="s">
        <v>281</v>
      </c>
      <c r="I63" s="45">
        <v>16995135.5</v>
      </c>
      <c r="J63" s="45"/>
      <c r="K63" s="45"/>
      <c r="L63" s="45"/>
      <c r="M63" s="45"/>
      <c r="N63" s="45">
        <v>16995135.5</v>
      </c>
      <c r="O63" s="45"/>
      <c r="P63" s="45"/>
      <c r="Q63" s="45"/>
      <c r="R63" s="45"/>
      <c r="S63" s="45"/>
      <c r="T63" s="45"/>
      <c r="U63" s="45"/>
      <c r="V63" s="45"/>
      <c r="W63" s="45"/>
    </row>
    <row r="64" ht="32.9" customHeight="1" spans="1:23">
      <c r="A64" s="26"/>
      <c r="B64" s="26"/>
      <c r="C64" s="26" t="s">
        <v>282</v>
      </c>
      <c r="D64" s="26"/>
      <c r="E64" s="26"/>
      <c r="F64" s="26"/>
      <c r="G64" s="26"/>
      <c r="H64" s="26"/>
      <c r="I64" s="45">
        <v>320000</v>
      </c>
      <c r="J64" s="45"/>
      <c r="K64" s="45"/>
      <c r="L64" s="45"/>
      <c r="M64" s="45"/>
      <c r="N64" s="45"/>
      <c r="O64" s="45"/>
      <c r="P64" s="45"/>
      <c r="Q64" s="45"/>
      <c r="R64" s="45">
        <v>320000</v>
      </c>
      <c r="S64" s="45"/>
      <c r="T64" s="45"/>
      <c r="U64" s="45"/>
      <c r="V64" s="45"/>
      <c r="W64" s="45">
        <v>320000</v>
      </c>
    </row>
    <row r="65" ht="32.9" customHeight="1" spans="1:23">
      <c r="A65" s="26" t="s">
        <v>209</v>
      </c>
      <c r="B65" s="145" t="s">
        <v>283</v>
      </c>
      <c r="C65" s="26" t="s">
        <v>282</v>
      </c>
      <c r="D65" s="26" t="s">
        <v>64</v>
      </c>
      <c r="E65" s="26" t="s">
        <v>80</v>
      </c>
      <c r="F65" s="26" t="s">
        <v>145</v>
      </c>
      <c r="G65" s="26" t="s">
        <v>221</v>
      </c>
      <c r="H65" s="26" t="s">
        <v>222</v>
      </c>
      <c r="I65" s="45">
        <v>300000</v>
      </c>
      <c r="J65" s="45"/>
      <c r="K65" s="45"/>
      <c r="L65" s="45"/>
      <c r="M65" s="45"/>
      <c r="N65" s="45"/>
      <c r="O65" s="45"/>
      <c r="P65" s="45"/>
      <c r="Q65" s="45"/>
      <c r="R65" s="45">
        <v>300000</v>
      </c>
      <c r="S65" s="45"/>
      <c r="T65" s="45"/>
      <c r="U65" s="45"/>
      <c r="V65" s="45"/>
      <c r="W65" s="45">
        <v>300000</v>
      </c>
    </row>
    <row r="66" ht="32.9" customHeight="1" spans="1:23">
      <c r="A66" s="26" t="s">
        <v>209</v>
      </c>
      <c r="B66" s="145" t="s">
        <v>283</v>
      </c>
      <c r="C66" s="26" t="s">
        <v>282</v>
      </c>
      <c r="D66" s="26" t="s">
        <v>64</v>
      </c>
      <c r="E66" s="26" t="s">
        <v>80</v>
      </c>
      <c r="F66" s="26" t="s">
        <v>145</v>
      </c>
      <c r="G66" s="26" t="s">
        <v>223</v>
      </c>
      <c r="H66" s="26" t="s">
        <v>224</v>
      </c>
      <c r="I66" s="45">
        <v>20000</v>
      </c>
      <c r="J66" s="45"/>
      <c r="K66" s="45"/>
      <c r="L66" s="45"/>
      <c r="M66" s="45"/>
      <c r="N66" s="45"/>
      <c r="O66" s="45"/>
      <c r="P66" s="45"/>
      <c r="Q66" s="45"/>
      <c r="R66" s="45">
        <v>20000</v>
      </c>
      <c r="S66" s="45"/>
      <c r="T66" s="45"/>
      <c r="U66" s="45"/>
      <c r="V66" s="45"/>
      <c r="W66" s="45">
        <v>20000</v>
      </c>
    </row>
    <row r="67" ht="32.9" customHeight="1" spans="1:23">
      <c r="A67" s="26"/>
      <c r="B67" s="26"/>
      <c r="C67" s="26" t="s">
        <v>284</v>
      </c>
      <c r="D67" s="26"/>
      <c r="E67" s="26"/>
      <c r="F67" s="26"/>
      <c r="G67" s="26"/>
      <c r="H67" s="26"/>
      <c r="I67" s="45">
        <v>50000</v>
      </c>
      <c r="J67" s="45"/>
      <c r="K67" s="45"/>
      <c r="L67" s="45"/>
      <c r="M67" s="45"/>
      <c r="N67" s="45">
        <v>50000</v>
      </c>
      <c r="O67" s="45"/>
      <c r="P67" s="45"/>
      <c r="Q67" s="45"/>
      <c r="R67" s="45"/>
      <c r="S67" s="45"/>
      <c r="T67" s="45"/>
      <c r="U67" s="45"/>
      <c r="V67" s="45"/>
      <c r="W67" s="45"/>
    </row>
    <row r="68" ht="32.9" customHeight="1" spans="1:23">
      <c r="A68" s="26" t="s">
        <v>209</v>
      </c>
      <c r="B68" s="145" t="s">
        <v>285</v>
      </c>
      <c r="C68" s="26" t="s">
        <v>284</v>
      </c>
      <c r="D68" s="26" t="s">
        <v>64</v>
      </c>
      <c r="E68" s="26" t="s">
        <v>80</v>
      </c>
      <c r="F68" s="26" t="s">
        <v>145</v>
      </c>
      <c r="G68" s="26" t="s">
        <v>219</v>
      </c>
      <c r="H68" s="26" t="s">
        <v>220</v>
      </c>
      <c r="I68" s="45">
        <v>3000</v>
      </c>
      <c r="J68" s="45"/>
      <c r="K68" s="45"/>
      <c r="L68" s="45"/>
      <c r="M68" s="45"/>
      <c r="N68" s="45">
        <v>3000</v>
      </c>
      <c r="O68" s="45"/>
      <c r="P68" s="45"/>
      <c r="Q68" s="45"/>
      <c r="R68" s="45"/>
      <c r="S68" s="45"/>
      <c r="T68" s="45"/>
      <c r="U68" s="45"/>
      <c r="V68" s="45"/>
      <c r="W68" s="45"/>
    </row>
    <row r="69" ht="32.9" customHeight="1" spans="1:23">
      <c r="A69" s="26" t="s">
        <v>209</v>
      </c>
      <c r="B69" s="145" t="s">
        <v>285</v>
      </c>
      <c r="C69" s="26" t="s">
        <v>284</v>
      </c>
      <c r="D69" s="26" t="s">
        <v>64</v>
      </c>
      <c r="E69" s="26" t="s">
        <v>80</v>
      </c>
      <c r="F69" s="26" t="s">
        <v>145</v>
      </c>
      <c r="G69" s="26" t="s">
        <v>223</v>
      </c>
      <c r="H69" s="26" t="s">
        <v>224</v>
      </c>
      <c r="I69" s="45">
        <v>47000</v>
      </c>
      <c r="J69" s="45"/>
      <c r="K69" s="45"/>
      <c r="L69" s="45"/>
      <c r="M69" s="45"/>
      <c r="N69" s="45">
        <v>47000</v>
      </c>
      <c r="O69" s="45"/>
      <c r="P69" s="45"/>
      <c r="Q69" s="45"/>
      <c r="R69" s="45"/>
      <c r="S69" s="45"/>
      <c r="T69" s="45"/>
      <c r="U69" s="45"/>
      <c r="V69" s="45"/>
      <c r="W69" s="45"/>
    </row>
    <row r="70" ht="32.9" customHeight="1" spans="1:23">
      <c r="A70" s="26"/>
      <c r="B70" s="26"/>
      <c r="C70" s="26" t="s">
        <v>286</v>
      </c>
      <c r="D70" s="26"/>
      <c r="E70" s="26"/>
      <c r="F70" s="26"/>
      <c r="G70" s="26"/>
      <c r="H70" s="26"/>
      <c r="I70" s="45">
        <v>50000</v>
      </c>
      <c r="J70" s="45"/>
      <c r="K70" s="45"/>
      <c r="L70" s="45"/>
      <c r="M70" s="45"/>
      <c r="N70" s="45">
        <v>50000</v>
      </c>
      <c r="O70" s="45"/>
      <c r="P70" s="45"/>
      <c r="Q70" s="45"/>
      <c r="R70" s="45"/>
      <c r="S70" s="45"/>
      <c r="T70" s="45"/>
      <c r="U70" s="45"/>
      <c r="V70" s="45"/>
      <c r="W70" s="45"/>
    </row>
    <row r="71" ht="32.9" customHeight="1" spans="1:23">
      <c r="A71" s="26" t="s">
        <v>209</v>
      </c>
      <c r="B71" s="145" t="s">
        <v>287</v>
      </c>
      <c r="C71" s="26" t="s">
        <v>286</v>
      </c>
      <c r="D71" s="26" t="s">
        <v>64</v>
      </c>
      <c r="E71" s="26" t="s">
        <v>80</v>
      </c>
      <c r="F71" s="26" t="s">
        <v>145</v>
      </c>
      <c r="G71" s="26" t="s">
        <v>219</v>
      </c>
      <c r="H71" s="26" t="s">
        <v>220</v>
      </c>
      <c r="I71" s="45">
        <v>3000</v>
      </c>
      <c r="J71" s="45"/>
      <c r="K71" s="45"/>
      <c r="L71" s="45"/>
      <c r="M71" s="45"/>
      <c r="N71" s="45">
        <v>3000</v>
      </c>
      <c r="O71" s="45"/>
      <c r="P71" s="45"/>
      <c r="Q71" s="45"/>
      <c r="R71" s="45"/>
      <c r="S71" s="45"/>
      <c r="T71" s="45"/>
      <c r="U71" s="45"/>
      <c r="V71" s="45"/>
      <c r="W71" s="45"/>
    </row>
    <row r="72" ht="32.9" customHeight="1" spans="1:23">
      <c r="A72" s="26" t="s">
        <v>209</v>
      </c>
      <c r="B72" s="145" t="s">
        <v>287</v>
      </c>
      <c r="C72" s="26" t="s">
        <v>286</v>
      </c>
      <c r="D72" s="26" t="s">
        <v>64</v>
      </c>
      <c r="E72" s="26" t="s">
        <v>80</v>
      </c>
      <c r="F72" s="26" t="s">
        <v>145</v>
      </c>
      <c r="G72" s="26" t="s">
        <v>223</v>
      </c>
      <c r="H72" s="26" t="s">
        <v>224</v>
      </c>
      <c r="I72" s="45">
        <v>47000</v>
      </c>
      <c r="J72" s="45"/>
      <c r="K72" s="45"/>
      <c r="L72" s="45"/>
      <c r="M72" s="45"/>
      <c r="N72" s="45">
        <v>47000</v>
      </c>
      <c r="O72" s="45"/>
      <c r="P72" s="45"/>
      <c r="Q72" s="45"/>
      <c r="R72" s="45"/>
      <c r="S72" s="45"/>
      <c r="T72" s="45"/>
      <c r="U72" s="45"/>
      <c r="V72" s="45"/>
      <c r="W72" s="45"/>
    </row>
    <row r="73" ht="32.9" customHeight="1" spans="1:23">
      <c r="A73" s="26"/>
      <c r="B73" s="26"/>
      <c r="C73" s="26" t="s">
        <v>288</v>
      </c>
      <c r="D73" s="26"/>
      <c r="E73" s="26"/>
      <c r="F73" s="26"/>
      <c r="G73" s="26"/>
      <c r="H73" s="26"/>
      <c r="I73" s="45">
        <v>15089</v>
      </c>
      <c r="J73" s="45"/>
      <c r="K73" s="45"/>
      <c r="L73" s="45"/>
      <c r="M73" s="45"/>
      <c r="N73" s="45">
        <v>15089</v>
      </c>
      <c r="O73" s="45"/>
      <c r="P73" s="45"/>
      <c r="Q73" s="45"/>
      <c r="R73" s="45"/>
      <c r="S73" s="45"/>
      <c r="T73" s="45"/>
      <c r="U73" s="45"/>
      <c r="V73" s="45"/>
      <c r="W73" s="45"/>
    </row>
    <row r="74" ht="32.9" customHeight="1" spans="1:23">
      <c r="A74" s="26" t="s">
        <v>209</v>
      </c>
      <c r="B74" s="145" t="s">
        <v>289</v>
      </c>
      <c r="C74" s="26" t="s">
        <v>288</v>
      </c>
      <c r="D74" s="26" t="s">
        <v>64</v>
      </c>
      <c r="E74" s="26" t="s">
        <v>80</v>
      </c>
      <c r="F74" s="26" t="s">
        <v>145</v>
      </c>
      <c r="G74" s="26" t="s">
        <v>258</v>
      </c>
      <c r="H74" s="26" t="s">
        <v>259</v>
      </c>
      <c r="I74" s="45">
        <v>15089</v>
      </c>
      <c r="J74" s="45"/>
      <c r="K74" s="45"/>
      <c r="L74" s="45"/>
      <c r="M74" s="45"/>
      <c r="N74" s="45">
        <v>15089</v>
      </c>
      <c r="O74" s="45"/>
      <c r="P74" s="45"/>
      <c r="Q74" s="45"/>
      <c r="R74" s="45"/>
      <c r="S74" s="45"/>
      <c r="T74" s="45"/>
      <c r="U74" s="45"/>
      <c r="V74" s="45"/>
      <c r="W74" s="45"/>
    </row>
    <row r="75" ht="32.9" customHeight="1" spans="1:23">
      <c r="A75" s="26"/>
      <c r="B75" s="26"/>
      <c r="C75" s="26" t="s">
        <v>290</v>
      </c>
      <c r="D75" s="26"/>
      <c r="E75" s="26"/>
      <c r="F75" s="26"/>
      <c r="G75" s="26"/>
      <c r="H75" s="26"/>
      <c r="I75" s="45">
        <v>18800</v>
      </c>
      <c r="J75" s="45"/>
      <c r="K75" s="45"/>
      <c r="L75" s="45"/>
      <c r="M75" s="45"/>
      <c r="N75" s="45">
        <v>18800</v>
      </c>
      <c r="O75" s="45"/>
      <c r="P75" s="45"/>
      <c r="Q75" s="45"/>
      <c r="R75" s="45"/>
      <c r="S75" s="45"/>
      <c r="T75" s="45"/>
      <c r="U75" s="45"/>
      <c r="V75" s="45"/>
      <c r="W75" s="45"/>
    </row>
    <row r="76" ht="32.9" customHeight="1" spans="1:23">
      <c r="A76" s="26" t="s">
        <v>209</v>
      </c>
      <c r="B76" s="145" t="s">
        <v>291</v>
      </c>
      <c r="C76" s="26" t="s">
        <v>290</v>
      </c>
      <c r="D76" s="26" t="s">
        <v>64</v>
      </c>
      <c r="E76" s="26" t="s">
        <v>80</v>
      </c>
      <c r="F76" s="26" t="s">
        <v>145</v>
      </c>
      <c r="G76" s="26" t="s">
        <v>258</v>
      </c>
      <c r="H76" s="26" t="s">
        <v>259</v>
      </c>
      <c r="I76" s="45">
        <v>3801</v>
      </c>
      <c r="J76" s="45"/>
      <c r="K76" s="45"/>
      <c r="L76" s="45"/>
      <c r="M76" s="45"/>
      <c r="N76" s="45">
        <v>3801</v>
      </c>
      <c r="O76" s="45"/>
      <c r="P76" s="45"/>
      <c r="Q76" s="45"/>
      <c r="R76" s="45"/>
      <c r="S76" s="45"/>
      <c r="T76" s="45"/>
      <c r="U76" s="45"/>
      <c r="V76" s="45"/>
      <c r="W76" s="45"/>
    </row>
    <row r="77" ht="32.9" customHeight="1" spans="1:23">
      <c r="A77" s="26" t="s">
        <v>209</v>
      </c>
      <c r="B77" s="145" t="s">
        <v>291</v>
      </c>
      <c r="C77" s="26" t="s">
        <v>290</v>
      </c>
      <c r="D77" s="26" t="s">
        <v>64</v>
      </c>
      <c r="E77" s="26" t="s">
        <v>80</v>
      </c>
      <c r="F77" s="26" t="s">
        <v>145</v>
      </c>
      <c r="G77" s="26" t="s">
        <v>268</v>
      </c>
      <c r="H77" s="26" t="s">
        <v>269</v>
      </c>
      <c r="I77" s="45">
        <v>14999</v>
      </c>
      <c r="J77" s="45"/>
      <c r="K77" s="45"/>
      <c r="L77" s="45"/>
      <c r="M77" s="45"/>
      <c r="N77" s="45">
        <v>14999</v>
      </c>
      <c r="O77" s="45"/>
      <c r="P77" s="45"/>
      <c r="Q77" s="45"/>
      <c r="R77" s="45"/>
      <c r="S77" s="45"/>
      <c r="T77" s="45"/>
      <c r="U77" s="45"/>
      <c r="V77" s="45"/>
      <c r="W77" s="45"/>
    </row>
    <row r="78" ht="32.9" customHeight="1" spans="1:23">
      <c r="A78" s="26"/>
      <c r="B78" s="26"/>
      <c r="C78" s="26" t="s">
        <v>292</v>
      </c>
      <c r="D78" s="26"/>
      <c r="E78" s="26"/>
      <c r="F78" s="26"/>
      <c r="G78" s="26"/>
      <c r="H78" s="26"/>
      <c r="I78" s="45">
        <v>44270</v>
      </c>
      <c r="J78" s="45"/>
      <c r="K78" s="45"/>
      <c r="L78" s="45"/>
      <c r="M78" s="45"/>
      <c r="N78" s="45">
        <v>44270</v>
      </c>
      <c r="O78" s="45"/>
      <c r="P78" s="45"/>
      <c r="Q78" s="45"/>
      <c r="R78" s="45"/>
      <c r="S78" s="45"/>
      <c r="T78" s="45"/>
      <c r="U78" s="45"/>
      <c r="V78" s="45"/>
      <c r="W78" s="45"/>
    </row>
    <row r="79" ht="32.9" customHeight="1" spans="1:23">
      <c r="A79" s="26" t="s">
        <v>209</v>
      </c>
      <c r="B79" s="145" t="s">
        <v>293</v>
      </c>
      <c r="C79" s="26" t="s">
        <v>292</v>
      </c>
      <c r="D79" s="26" t="s">
        <v>64</v>
      </c>
      <c r="E79" s="26" t="s">
        <v>80</v>
      </c>
      <c r="F79" s="26" t="s">
        <v>145</v>
      </c>
      <c r="G79" s="26" t="s">
        <v>223</v>
      </c>
      <c r="H79" s="26" t="s">
        <v>224</v>
      </c>
      <c r="I79" s="45">
        <v>44270</v>
      </c>
      <c r="J79" s="45"/>
      <c r="K79" s="45"/>
      <c r="L79" s="45"/>
      <c r="M79" s="45"/>
      <c r="N79" s="45">
        <v>44270</v>
      </c>
      <c r="O79" s="45"/>
      <c r="P79" s="45"/>
      <c r="Q79" s="45"/>
      <c r="R79" s="45"/>
      <c r="S79" s="45"/>
      <c r="T79" s="45"/>
      <c r="U79" s="45"/>
      <c r="V79" s="45"/>
      <c r="W79" s="45"/>
    </row>
    <row r="80" ht="32.9" customHeight="1" spans="1:23">
      <c r="A80" s="26"/>
      <c r="B80" s="26"/>
      <c r="C80" s="26" t="s">
        <v>294</v>
      </c>
      <c r="D80" s="26"/>
      <c r="E80" s="26"/>
      <c r="F80" s="26"/>
      <c r="G80" s="26"/>
      <c r="H80" s="26"/>
      <c r="I80" s="45">
        <v>1000000</v>
      </c>
      <c r="J80" s="45"/>
      <c r="K80" s="45"/>
      <c r="L80" s="45"/>
      <c r="M80" s="45"/>
      <c r="N80" s="45">
        <v>1000000</v>
      </c>
      <c r="O80" s="45"/>
      <c r="P80" s="45"/>
      <c r="Q80" s="45"/>
      <c r="R80" s="45"/>
      <c r="S80" s="45"/>
      <c r="T80" s="45"/>
      <c r="U80" s="45"/>
      <c r="V80" s="45"/>
      <c r="W80" s="45"/>
    </row>
    <row r="81" ht="32.9" customHeight="1" spans="1:23">
      <c r="A81" s="26" t="s">
        <v>209</v>
      </c>
      <c r="B81" s="145" t="s">
        <v>295</v>
      </c>
      <c r="C81" s="26" t="s">
        <v>294</v>
      </c>
      <c r="D81" s="26" t="s">
        <v>64</v>
      </c>
      <c r="E81" s="26" t="s">
        <v>80</v>
      </c>
      <c r="F81" s="26" t="s">
        <v>145</v>
      </c>
      <c r="G81" s="26" t="s">
        <v>268</v>
      </c>
      <c r="H81" s="26" t="s">
        <v>269</v>
      </c>
      <c r="I81" s="45">
        <v>1000000</v>
      </c>
      <c r="J81" s="45"/>
      <c r="K81" s="45"/>
      <c r="L81" s="45"/>
      <c r="M81" s="45"/>
      <c r="N81" s="45">
        <v>1000000</v>
      </c>
      <c r="O81" s="45"/>
      <c r="P81" s="45"/>
      <c r="Q81" s="45"/>
      <c r="R81" s="45"/>
      <c r="S81" s="45"/>
      <c r="T81" s="45"/>
      <c r="U81" s="45"/>
      <c r="V81" s="45"/>
      <c r="W81" s="45"/>
    </row>
    <row r="82" ht="32.9" customHeight="1" spans="1:23">
      <c r="A82" s="26"/>
      <c r="B82" s="26"/>
      <c r="C82" s="26" t="s">
        <v>296</v>
      </c>
      <c r="D82" s="26"/>
      <c r="E82" s="26"/>
      <c r="F82" s="26"/>
      <c r="G82" s="26"/>
      <c r="H82" s="26"/>
      <c r="I82" s="45">
        <v>11894700</v>
      </c>
      <c r="J82" s="45"/>
      <c r="K82" s="45"/>
      <c r="L82" s="45"/>
      <c r="M82" s="45"/>
      <c r="N82" s="45">
        <v>11894700</v>
      </c>
      <c r="O82" s="45"/>
      <c r="P82" s="45"/>
      <c r="Q82" s="45"/>
      <c r="R82" s="45"/>
      <c r="S82" s="45"/>
      <c r="T82" s="45"/>
      <c r="U82" s="45"/>
      <c r="V82" s="45"/>
      <c r="W82" s="45"/>
    </row>
    <row r="83" ht="32.9" customHeight="1" spans="1:23">
      <c r="A83" s="26" t="s">
        <v>253</v>
      </c>
      <c r="B83" s="145" t="s">
        <v>297</v>
      </c>
      <c r="C83" s="26" t="s">
        <v>296</v>
      </c>
      <c r="D83" s="26" t="s">
        <v>64</v>
      </c>
      <c r="E83" s="26" t="s">
        <v>80</v>
      </c>
      <c r="F83" s="26" t="s">
        <v>145</v>
      </c>
      <c r="G83" s="26" t="s">
        <v>298</v>
      </c>
      <c r="H83" s="26" t="s">
        <v>281</v>
      </c>
      <c r="I83" s="45">
        <v>11894700</v>
      </c>
      <c r="J83" s="45"/>
      <c r="K83" s="45"/>
      <c r="L83" s="45"/>
      <c r="M83" s="45"/>
      <c r="N83" s="45">
        <v>11894700</v>
      </c>
      <c r="O83" s="45"/>
      <c r="P83" s="45"/>
      <c r="Q83" s="45"/>
      <c r="R83" s="45"/>
      <c r="S83" s="45"/>
      <c r="T83" s="45"/>
      <c r="U83" s="45"/>
      <c r="V83" s="45"/>
      <c r="W83" s="45"/>
    </row>
    <row r="84" ht="32.9" customHeight="1" spans="1:23">
      <c r="A84" s="26"/>
      <c r="B84" s="26"/>
      <c r="C84" s="26" t="s">
        <v>299</v>
      </c>
      <c r="D84" s="26"/>
      <c r="E84" s="26"/>
      <c r="F84" s="26"/>
      <c r="G84" s="26"/>
      <c r="H84" s="26"/>
      <c r="I84" s="45">
        <v>4500000</v>
      </c>
      <c r="J84" s="45"/>
      <c r="K84" s="45"/>
      <c r="L84" s="45"/>
      <c r="M84" s="45"/>
      <c r="N84" s="45">
        <v>4500000</v>
      </c>
      <c r="O84" s="45"/>
      <c r="P84" s="45"/>
      <c r="Q84" s="45"/>
      <c r="R84" s="45"/>
      <c r="S84" s="45"/>
      <c r="T84" s="45"/>
      <c r="U84" s="45"/>
      <c r="V84" s="45"/>
      <c r="W84" s="45"/>
    </row>
    <row r="85" ht="32.9" customHeight="1" spans="1:23">
      <c r="A85" s="26" t="s">
        <v>253</v>
      </c>
      <c r="B85" s="145" t="s">
        <v>300</v>
      </c>
      <c r="C85" s="26" t="s">
        <v>299</v>
      </c>
      <c r="D85" s="26" t="s">
        <v>64</v>
      </c>
      <c r="E85" s="26" t="s">
        <v>80</v>
      </c>
      <c r="F85" s="26" t="s">
        <v>145</v>
      </c>
      <c r="G85" s="26" t="s">
        <v>298</v>
      </c>
      <c r="H85" s="26" t="s">
        <v>281</v>
      </c>
      <c r="I85" s="45">
        <v>2232102.54</v>
      </c>
      <c r="J85" s="45"/>
      <c r="K85" s="45"/>
      <c r="L85" s="45"/>
      <c r="M85" s="45"/>
      <c r="N85" s="45">
        <v>2232102.54</v>
      </c>
      <c r="O85" s="45"/>
      <c r="P85" s="45"/>
      <c r="Q85" s="45"/>
      <c r="R85" s="45"/>
      <c r="S85" s="45"/>
      <c r="T85" s="45"/>
      <c r="U85" s="45"/>
      <c r="V85" s="45"/>
      <c r="W85" s="45"/>
    </row>
    <row r="86" ht="32.9" customHeight="1" spans="1:23">
      <c r="A86" s="26" t="s">
        <v>253</v>
      </c>
      <c r="B86" s="145" t="s">
        <v>300</v>
      </c>
      <c r="C86" s="26" t="s">
        <v>299</v>
      </c>
      <c r="D86" s="26" t="s">
        <v>64</v>
      </c>
      <c r="E86" s="26" t="s">
        <v>80</v>
      </c>
      <c r="F86" s="26" t="s">
        <v>145</v>
      </c>
      <c r="G86" s="26" t="s">
        <v>229</v>
      </c>
      <c r="H86" s="26" t="s">
        <v>230</v>
      </c>
      <c r="I86" s="45">
        <v>2267897.46</v>
      </c>
      <c r="J86" s="45"/>
      <c r="K86" s="45"/>
      <c r="L86" s="45"/>
      <c r="M86" s="45"/>
      <c r="N86" s="45">
        <v>2267897.46</v>
      </c>
      <c r="O86" s="45"/>
      <c r="P86" s="45"/>
      <c r="Q86" s="45"/>
      <c r="R86" s="45"/>
      <c r="S86" s="45"/>
      <c r="T86" s="45"/>
      <c r="U86" s="45"/>
      <c r="V86" s="45"/>
      <c r="W86" s="45"/>
    </row>
    <row r="87" ht="32.9" customHeight="1" spans="1:23">
      <c r="A87" s="26"/>
      <c r="B87" s="26"/>
      <c r="C87" s="26" t="s">
        <v>301</v>
      </c>
      <c r="D87" s="26"/>
      <c r="E87" s="26"/>
      <c r="F87" s="26"/>
      <c r="G87" s="26"/>
      <c r="H87" s="26"/>
      <c r="I87" s="45">
        <v>1900000</v>
      </c>
      <c r="J87" s="45">
        <v>1900000</v>
      </c>
      <c r="K87" s="45">
        <v>1900000</v>
      </c>
      <c r="L87" s="45"/>
      <c r="M87" s="45"/>
      <c r="N87" s="45"/>
      <c r="O87" s="45"/>
      <c r="P87" s="45"/>
      <c r="Q87" s="45"/>
      <c r="R87" s="45"/>
      <c r="S87" s="45"/>
      <c r="T87" s="45"/>
      <c r="U87" s="45"/>
      <c r="V87" s="45"/>
      <c r="W87" s="45"/>
    </row>
    <row r="88" ht="32.9" customHeight="1" spans="1:23">
      <c r="A88" s="26" t="s">
        <v>209</v>
      </c>
      <c r="B88" s="145" t="s">
        <v>302</v>
      </c>
      <c r="C88" s="26" t="s">
        <v>301</v>
      </c>
      <c r="D88" s="26" t="s">
        <v>64</v>
      </c>
      <c r="E88" s="26" t="s">
        <v>80</v>
      </c>
      <c r="F88" s="26" t="s">
        <v>145</v>
      </c>
      <c r="G88" s="26" t="s">
        <v>238</v>
      </c>
      <c r="H88" s="26" t="s">
        <v>239</v>
      </c>
      <c r="I88" s="45">
        <v>1900000</v>
      </c>
      <c r="J88" s="45">
        <v>1900000</v>
      </c>
      <c r="K88" s="45">
        <v>1900000</v>
      </c>
      <c r="L88" s="45"/>
      <c r="M88" s="45"/>
      <c r="N88" s="45"/>
      <c r="O88" s="45"/>
      <c r="P88" s="45"/>
      <c r="Q88" s="45"/>
      <c r="R88" s="45"/>
      <c r="S88" s="45"/>
      <c r="T88" s="45"/>
      <c r="U88" s="45"/>
      <c r="V88" s="45"/>
      <c r="W88" s="45"/>
    </row>
    <row r="89" ht="32.9" customHeight="1" spans="1:23">
      <c r="A89" s="26"/>
      <c r="B89" s="26"/>
      <c r="C89" s="26" t="s">
        <v>303</v>
      </c>
      <c r="D89" s="26"/>
      <c r="E89" s="26"/>
      <c r="F89" s="26"/>
      <c r="G89" s="26"/>
      <c r="H89" s="26"/>
      <c r="I89" s="45">
        <v>9750</v>
      </c>
      <c r="J89" s="45">
        <v>9750</v>
      </c>
      <c r="K89" s="45">
        <v>9750</v>
      </c>
      <c r="L89" s="45"/>
      <c r="M89" s="45"/>
      <c r="N89" s="45"/>
      <c r="O89" s="45"/>
      <c r="P89" s="45"/>
      <c r="Q89" s="45"/>
      <c r="R89" s="45"/>
      <c r="S89" s="45"/>
      <c r="T89" s="45"/>
      <c r="U89" s="45"/>
      <c r="V89" s="45"/>
      <c r="W89" s="45"/>
    </row>
    <row r="90" ht="32.9" customHeight="1" spans="1:23">
      <c r="A90" s="26" t="s">
        <v>209</v>
      </c>
      <c r="B90" s="145" t="s">
        <v>304</v>
      </c>
      <c r="C90" s="26" t="s">
        <v>303</v>
      </c>
      <c r="D90" s="26" t="s">
        <v>64</v>
      </c>
      <c r="E90" s="26" t="s">
        <v>80</v>
      </c>
      <c r="F90" s="26" t="s">
        <v>145</v>
      </c>
      <c r="G90" s="26" t="s">
        <v>227</v>
      </c>
      <c r="H90" s="26" t="s">
        <v>228</v>
      </c>
      <c r="I90" s="45">
        <v>9750</v>
      </c>
      <c r="J90" s="45">
        <v>9750</v>
      </c>
      <c r="K90" s="45">
        <v>9750</v>
      </c>
      <c r="L90" s="45"/>
      <c r="M90" s="45"/>
      <c r="N90" s="45"/>
      <c r="O90" s="45"/>
      <c r="P90" s="45"/>
      <c r="Q90" s="45"/>
      <c r="R90" s="45"/>
      <c r="S90" s="45"/>
      <c r="T90" s="45"/>
      <c r="U90" s="45"/>
      <c r="V90" s="45"/>
      <c r="W90" s="45"/>
    </row>
    <row r="91" ht="32.9" customHeight="1" spans="1:23">
      <c r="A91" s="26"/>
      <c r="B91" s="26"/>
      <c r="C91" s="26" t="s">
        <v>305</v>
      </c>
      <c r="D91" s="26"/>
      <c r="E91" s="26"/>
      <c r="F91" s="26"/>
      <c r="G91" s="26"/>
      <c r="H91" s="26"/>
      <c r="I91" s="45">
        <v>500000</v>
      </c>
      <c r="J91" s="45"/>
      <c r="K91" s="45"/>
      <c r="L91" s="45"/>
      <c r="M91" s="45"/>
      <c r="N91" s="45"/>
      <c r="O91" s="45"/>
      <c r="P91" s="45"/>
      <c r="Q91" s="45"/>
      <c r="R91" s="45">
        <v>500000</v>
      </c>
      <c r="S91" s="45"/>
      <c r="T91" s="45"/>
      <c r="U91" s="45"/>
      <c r="V91" s="45"/>
      <c r="W91" s="45">
        <v>500000</v>
      </c>
    </row>
    <row r="92" ht="32.9" customHeight="1" spans="1:23">
      <c r="A92" s="26" t="s">
        <v>209</v>
      </c>
      <c r="B92" s="145" t="s">
        <v>306</v>
      </c>
      <c r="C92" s="26" t="s">
        <v>305</v>
      </c>
      <c r="D92" s="26" t="s">
        <v>64</v>
      </c>
      <c r="E92" s="26" t="s">
        <v>80</v>
      </c>
      <c r="F92" s="26" t="s">
        <v>145</v>
      </c>
      <c r="G92" s="26" t="s">
        <v>244</v>
      </c>
      <c r="H92" s="26" t="s">
        <v>245</v>
      </c>
      <c r="I92" s="45">
        <v>100000</v>
      </c>
      <c r="J92" s="45"/>
      <c r="K92" s="45"/>
      <c r="L92" s="45"/>
      <c r="M92" s="45"/>
      <c r="N92" s="45"/>
      <c r="O92" s="45"/>
      <c r="P92" s="45"/>
      <c r="Q92" s="45"/>
      <c r="R92" s="45">
        <v>100000</v>
      </c>
      <c r="S92" s="45"/>
      <c r="T92" s="45"/>
      <c r="U92" s="45"/>
      <c r="V92" s="45"/>
      <c r="W92" s="45">
        <v>100000</v>
      </c>
    </row>
    <row r="93" ht="32.9" customHeight="1" spans="1:23">
      <c r="A93" s="26" t="s">
        <v>209</v>
      </c>
      <c r="B93" s="145" t="s">
        <v>306</v>
      </c>
      <c r="C93" s="26" t="s">
        <v>305</v>
      </c>
      <c r="D93" s="26" t="s">
        <v>64</v>
      </c>
      <c r="E93" s="26" t="s">
        <v>80</v>
      </c>
      <c r="F93" s="26" t="s">
        <v>145</v>
      </c>
      <c r="G93" s="26" t="s">
        <v>221</v>
      </c>
      <c r="H93" s="26" t="s">
        <v>222</v>
      </c>
      <c r="I93" s="45">
        <v>100000</v>
      </c>
      <c r="J93" s="45"/>
      <c r="K93" s="45"/>
      <c r="L93" s="45"/>
      <c r="M93" s="45"/>
      <c r="N93" s="45"/>
      <c r="O93" s="45"/>
      <c r="P93" s="45"/>
      <c r="Q93" s="45"/>
      <c r="R93" s="45">
        <v>100000</v>
      </c>
      <c r="S93" s="45"/>
      <c r="T93" s="45"/>
      <c r="U93" s="45"/>
      <c r="V93" s="45"/>
      <c r="W93" s="45">
        <v>100000</v>
      </c>
    </row>
    <row r="94" ht="32.9" customHeight="1" spans="1:23">
      <c r="A94" s="26" t="s">
        <v>209</v>
      </c>
      <c r="B94" s="145" t="s">
        <v>306</v>
      </c>
      <c r="C94" s="26" t="s">
        <v>305</v>
      </c>
      <c r="D94" s="26" t="s">
        <v>64</v>
      </c>
      <c r="E94" s="26" t="s">
        <v>80</v>
      </c>
      <c r="F94" s="26" t="s">
        <v>145</v>
      </c>
      <c r="G94" s="26" t="s">
        <v>260</v>
      </c>
      <c r="H94" s="26" t="s">
        <v>261</v>
      </c>
      <c r="I94" s="45">
        <v>100000</v>
      </c>
      <c r="J94" s="45"/>
      <c r="K94" s="45"/>
      <c r="L94" s="45"/>
      <c r="M94" s="45"/>
      <c r="N94" s="45"/>
      <c r="O94" s="45"/>
      <c r="P94" s="45"/>
      <c r="Q94" s="45"/>
      <c r="R94" s="45">
        <v>100000</v>
      </c>
      <c r="S94" s="45"/>
      <c r="T94" s="45"/>
      <c r="U94" s="45"/>
      <c r="V94" s="45"/>
      <c r="W94" s="45">
        <v>100000</v>
      </c>
    </row>
    <row r="95" ht="32.9" customHeight="1" spans="1:23">
      <c r="A95" s="26" t="s">
        <v>209</v>
      </c>
      <c r="B95" s="145" t="s">
        <v>306</v>
      </c>
      <c r="C95" s="26" t="s">
        <v>305</v>
      </c>
      <c r="D95" s="26" t="s">
        <v>64</v>
      </c>
      <c r="E95" s="26" t="s">
        <v>80</v>
      </c>
      <c r="F95" s="26" t="s">
        <v>145</v>
      </c>
      <c r="G95" s="26" t="s">
        <v>229</v>
      </c>
      <c r="H95" s="26" t="s">
        <v>230</v>
      </c>
      <c r="I95" s="45">
        <v>100000</v>
      </c>
      <c r="J95" s="45"/>
      <c r="K95" s="45"/>
      <c r="L95" s="45"/>
      <c r="M95" s="45"/>
      <c r="N95" s="45"/>
      <c r="O95" s="45"/>
      <c r="P95" s="45"/>
      <c r="Q95" s="45"/>
      <c r="R95" s="45">
        <v>100000</v>
      </c>
      <c r="S95" s="45"/>
      <c r="T95" s="45"/>
      <c r="U95" s="45"/>
      <c r="V95" s="45"/>
      <c r="W95" s="45">
        <v>100000</v>
      </c>
    </row>
    <row r="96" ht="32.9" customHeight="1" spans="1:23">
      <c r="A96" s="26" t="s">
        <v>209</v>
      </c>
      <c r="B96" s="145" t="s">
        <v>306</v>
      </c>
      <c r="C96" s="26" t="s">
        <v>305</v>
      </c>
      <c r="D96" s="26" t="s">
        <v>64</v>
      </c>
      <c r="E96" s="26" t="s">
        <v>80</v>
      </c>
      <c r="F96" s="26" t="s">
        <v>145</v>
      </c>
      <c r="G96" s="26" t="s">
        <v>268</v>
      </c>
      <c r="H96" s="26" t="s">
        <v>269</v>
      </c>
      <c r="I96" s="45">
        <v>100000</v>
      </c>
      <c r="J96" s="45"/>
      <c r="K96" s="45"/>
      <c r="L96" s="45"/>
      <c r="M96" s="45"/>
      <c r="N96" s="45"/>
      <c r="O96" s="45"/>
      <c r="P96" s="45"/>
      <c r="Q96" s="45"/>
      <c r="R96" s="45">
        <v>100000</v>
      </c>
      <c r="S96" s="45"/>
      <c r="T96" s="45"/>
      <c r="U96" s="45"/>
      <c r="V96" s="45"/>
      <c r="W96" s="45">
        <v>100000</v>
      </c>
    </row>
    <row r="97" ht="18.75" customHeight="1" spans="1:23">
      <c r="A97" s="46" t="s">
        <v>307</v>
      </c>
      <c r="B97" s="47"/>
      <c r="C97" s="47"/>
      <c r="D97" s="47"/>
      <c r="E97" s="47"/>
      <c r="F97" s="47"/>
      <c r="G97" s="47"/>
      <c r="H97" s="48"/>
      <c r="I97" s="45">
        <v>46316645.34</v>
      </c>
      <c r="J97" s="45">
        <v>6056140.84</v>
      </c>
      <c r="K97" s="45">
        <v>6056140.84</v>
      </c>
      <c r="L97" s="45"/>
      <c r="M97" s="45"/>
      <c r="N97" s="45">
        <v>35714604.5</v>
      </c>
      <c r="O97" s="45"/>
      <c r="P97" s="45"/>
      <c r="Q97" s="45">
        <v>3660900</v>
      </c>
      <c r="R97" s="45">
        <v>885000</v>
      </c>
      <c r="S97" s="45"/>
      <c r="T97" s="45"/>
      <c r="U97" s="45"/>
      <c r="V97" s="45"/>
      <c r="W97" s="45">
        <v>885000</v>
      </c>
    </row>
  </sheetData>
  <mergeCells count="28">
    <mergeCell ref="A2:W2"/>
    <mergeCell ref="A3:I3"/>
    <mergeCell ref="J4:M4"/>
    <mergeCell ref="N4:P4"/>
    <mergeCell ref="R4:W4"/>
    <mergeCell ref="J5:K5"/>
    <mergeCell ref="A97:H9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6"/>
  <sheetViews>
    <sheetView showZeros="0" workbookViewId="0">
      <selection activeCell="E12" sqref="E12"/>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34.25" customWidth="1"/>
  </cols>
  <sheetData>
    <row r="1" customHeight="1" spans="10:10">
      <c r="J1" s="140" t="s">
        <v>308</v>
      </c>
    </row>
    <row r="2" ht="28.5" customHeight="1" spans="1:10">
      <c r="A2" s="139" t="s">
        <v>309</v>
      </c>
      <c r="B2" s="32"/>
      <c r="C2" s="32"/>
      <c r="D2" s="32"/>
      <c r="E2" s="32"/>
      <c r="F2" s="101"/>
      <c r="G2" s="32"/>
      <c r="H2" s="101"/>
      <c r="I2" s="101"/>
      <c r="J2" s="32"/>
    </row>
    <row r="3" ht="15" customHeight="1" spans="1:1">
      <c r="A3" s="5" t="str">
        <f>"单位名称："&amp;"玉溪师范学院附属中学"</f>
        <v>单位名称：玉溪师范学院附属中学</v>
      </c>
    </row>
    <row r="4" ht="14.25" customHeight="1" spans="1:10">
      <c r="A4" s="67" t="s">
        <v>310</v>
      </c>
      <c r="B4" s="67" t="s">
        <v>311</v>
      </c>
      <c r="C4" s="67" t="s">
        <v>312</v>
      </c>
      <c r="D4" s="67" t="s">
        <v>313</v>
      </c>
      <c r="E4" s="67" t="s">
        <v>314</v>
      </c>
      <c r="F4" s="54" t="s">
        <v>315</v>
      </c>
      <c r="G4" s="67" t="s">
        <v>316</v>
      </c>
      <c r="H4" s="54" t="s">
        <v>317</v>
      </c>
      <c r="I4" s="54" t="s">
        <v>318</v>
      </c>
      <c r="J4" s="67" t="s">
        <v>319</v>
      </c>
    </row>
    <row r="5" ht="14.25" customHeight="1" spans="1:10">
      <c r="A5" s="67">
        <v>1</v>
      </c>
      <c r="B5" s="67">
        <v>2</v>
      </c>
      <c r="C5" s="67">
        <v>3</v>
      </c>
      <c r="D5" s="67">
        <v>4</v>
      </c>
      <c r="E5" s="67">
        <v>5</v>
      </c>
      <c r="F5" s="54">
        <v>6</v>
      </c>
      <c r="G5" s="67">
        <v>7</v>
      </c>
      <c r="H5" s="54">
        <v>8</v>
      </c>
      <c r="I5" s="54">
        <v>9</v>
      </c>
      <c r="J5" s="67">
        <v>10</v>
      </c>
    </row>
    <row r="6" ht="15" customHeight="1" spans="1:10">
      <c r="A6" s="26" t="s">
        <v>64</v>
      </c>
      <c r="B6" s="68"/>
      <c r="C6" s="68"/>
      <c r="D6" s="68"/>
      <c r="E6" s="69"/>
      <c r="F6" s="70"/>
      <c r="G6" s="69"/>
      <c r="H6" s="70"/>
      <c r="I6" s="70"/>
      <c r="J6" s="69"/>
    </row>
    <row r="7" ht="33.75" customHeight="1" spans="1:10">
      <c r="A7" s="26" t="s">
        <v>242</v>
      </c>
      <c r="B7" s="26" t="s">
        <v>320</v>
      </c>
      <c r="C7" s="26" t="s">
        <v>321</v>
      </c>
      <c r="D7" s="26" t="s">
        <v>322</v>
      </c>
      <c r="E7" s="26" t="s">
        <v>323</v>
      </c>
      <c r="F7" s="26" t="s">
        <v>324</v>
      </c>
      <c r="G7" s="43" t="s">
        <v>325</v>
      </c>
      <c r="H7" s="26" t="s">
        <v>326</v>
      </c>
      <c r="I7" s="26" t="s">
        <v>327</v>
      </c>
      <c r="J7" s="26" t="s">
        <v>328</v>
      </c>
    </row>
    <row r="8" ht="33.75" customHeight="1" spans="1:10">
      <c r="A8" s="26" t="s">
        <v>242</v>
      </c>
      <c r="B8" s="26" t="s">
        <v>320</v>
      </c>
      <c r="C8" s="26" t="s">
        <v>321</v>
      </c>
      <c r="D8" s="26" t="s">
        <v>329</v>
      </c>
      <c r="E8" s="26" t="s">
        <v>330</v>
      </c>
      <c r="F8" s="26" t="s">
        <v>324</v>
      </c>
      <c r="G8" s="43" t="s">
        <v>325</v>
      </c>
      <c r="H8" s="26" t="s">
        <v>326</v>
      </c>
      <c r="I8" s="26" t="s">
        <v>327</v>
      </c>
      <c r="J8" s="26" t="s">
        <v>331</v>
      </c>
    </row>
    <row r="9" ht="33.75" customHeight="1" spans="1:10">
      <c r="A9" s="26" t="s">
        <v>242</v>
      </c>
      <c r="B9" s="26" t="s">
        <v>320</v>
      </c>
      <c r="C9" s="26" t="s">
        <v>321</v>
      </c>
      <c r="D9" s="26" t="s">
        <v>329</v>
      </c>
      <c r="E9" s="26" t="s">
        <v>332</v>
      </c>
      <c r="F9" s="26" t="s">
        <v>333</v>
      </c>
      <c r="G9" s="43" t="s">
        <v>334</v>
      </c>
      <c r="H9" s="26"/>
      <c r="I9" s="26" t="s">
        <v>335</v>
      </c>
      <c r="J9" s="26" t="s">
        <v>336</v>
      </c>
    </row>
    <row r="10" ht="33.75" customHeight="1" spans="1:10">
      <c r="A10" s="26" t="s">
        <v>242</v>
      </c>
      <c r="B10" s="26" t="s">
        <v>320</v>
      </c>
      <c r="C10" s="26" t="s">
        <v>337</v>
      </c>
      <c r="D10" s="26" t="s">
        <v>338</v>
      </c>
      <c r="E10" s="26" t="s">
        <v>339</v>
      </c>
      <c r="F10" s="26" t="s">
        <v>340</v>
      </c>
      <c r="G10" s="43" t="s">
        <v>341</v>
      </c>
      <c r="H10" s="26"/>
      <c r="I10" s="26" t="s">
        <v>335</v>
      </c>
      <c r="J10" s="26" t="s">
        <v>342</v>
      </c>
    </row>
    <row r="11" ht="33.75" customHeight="1" spans="1:10">
      <c r="A11" s="26" t="s">
        <v>242</v>
      </c>
      <c r="B11" s="26" t="s">
        <v>320</v>
      </c>
      <c r="C11" s="26" t="s">
        <v>343</v>
      </c>
      <c r="D11" s="26" t="s">
        <v>344</v>
      </c>
      <c r="E11" s="26" t="s">
        <v>345</v>
      </c>
      <c r="F11" s="26" t="s">
        <v>324</v>
      </c>
      <c r="G11" s="43" t="s">
        <v>346</v>
      </c>
      <c r="H11" s="26" t="s">
        <v>326</v>
      </c>
      <c r="I11" s="26" t="s">
        <v>327</v>
      </c>
      <c r="J11" s="26" t="s">
        <v>347</v>
      </c>
    </row>
    <row r="12" ht="75" customHeight="1" spans="1:10">
      <c r="A12" s="26" t="s">
        <v>240</v>
      </c>
      <c r="B12" s="26" t="s">
        <v>348</v>
      </c>
      <c r="C12" s="26" t="s">
        <v>321</v>
      </c>
      <c r="D12" s="26" t="s">
        <v>349</v>
      </c>
      <c r="E12" s="26" t="s">
        <v>350</v>
      </c>
      <c r="F12" s="26" t="s">
        <v>324</v>
      </c>
      <c r="G12" s="43" t="s">
        <v>351</v>
      </c>
      <c r="H12" s="26" t="s">
        <v>352</v>
      </c>
      <c r="I12" s="26" t="s">
        <v>327</v>
      </c>
      <c r="J12" s="26" t="s">
        <v>353</v>
      </c>
    </row>
    <row r="13" ht="75" customHeight="1" spans="1:10">
      <c r="A13" s="26" t="s">
        <v>240</v>
      </c>
      <c r="B13" s="26" t="s">
        <v>348</v>
      </c>
      <c r="C13" s="26" t="s">
        <v>321</v>
      </c>
      <c r="D13" s="26" t="s">
        <v>349</v>
      </c>
      <c r="E13" s="26" t="s">
        <v>354</v>
      </c>
      <c r="F13" s="26" t="s">
        <v>324</v>
      </c>
      <c r="G13" s="43" t="s">
        <v>48</v>
      </c>
      <c r="H13" s="26" t="s">
        <v>355</v>
      </c>
      <c r="I13" s="26" t="s">
        <v>327</v>
      </c>
      <c r="J13" s="26" t="s">
        <v>356</v>
      </c>
    </row>
    <row r="14" ht="75" customHeight="1" spans="1:10">
      <c r="A14" s="26" t="s">
        <v>240</v>
      </c>
      <c r="B14" s="26" t="s">
        <v>348</v>
      </c>
      <c r="C14" s="26" t="s">
        <v>321</v>
      </c>
      <c r="D14" s="26" t="s">
        <v>322</v>
      </c>
      <c r="E14" s="26" t="s">
        <v>357</v>
      </c>
      <c r="F14" s="26" t="s">
        <v>324</v>
      </c>
      <c r="G14" s="43" t="s">
        <v>325</v>
      </c>
      <c r="H14" s="26" t="s">
        <v>326</v>
      </c>
      <c r="I14" s="26" t="s">
        <v>327</v>
      </c>
      <c r="J14" s="26" t="s">
        <v>358</v>
      </c>
    </row>
    <row r="15" ht="75" customHeight="1" spans="1:10">
      <c r="A15" s="26" t="s">
        <v>240</v>
      </c>
      <c r="B15" s="26" t="s">
        <v>348</v>
      </c>
      <c r="C15" s="26" t="s">
        <v>337</v>
      </c>
      <c r="D15" s="26" t="s">
        <v>338</v>
      </c>
      <c r="E15" s="26" t="s">
        <v>359</v>
      </c>
      <c r="F15" s="26" t="s">
        <v>324</v>
      </c>
      <c r="G15" s="43" t="s">
        <v>360</v>
      </c>
      <c r="H15" s="26" t="s">
        <v>326</v>
      </c>
      <c r="I15" s="26" t="s">
        <v>327</v>
      </c>
      <c r="J15" s="26" t="s">
        <v>361</v>
      </c>
    </row>
    <row r="16" ht="75" customHeight="1" spans="1:10">
      <c r="A16" s="26" t="s">
        <v>240</v>
      </c>
      <c r="B16" s="26" t="s">
        <v>348</v>
      </c>
      <c r="C16" s="26" t="s">
        <v>343</v>
      </c>
      <c r="D16" s="26" t="s">
        <v>344</v>
      </c>
      <c r="E16" s="26" t="s">
        <v>362</v>
      </c>
      <c r="F16" s="26" t="s">
        <v>324</v>
      </c>
      <c r="G16" s="43" t="s">
        <v>346</v>
      </c>
      <c r="H16" s="26" t="s">
        <v>326</v>
      </c>
      <c r="I16" s="26" t="s">
        <v>327</v>
      </c>
      <c r="J16" s="26" t="s">
        <v>363</v>
      </c>
    </row>
    <row r="17" ht="33.75" customHeight="1" spans="1:10">
      <c r="A17" s="26" t="s">
        <v>270</v>
      </c>
      <c r="B17" s="26" t="s">
        <v>364</v>
      </c>
      <c r="C17" s="26" t="s">
        <v>321</v>
      </c>
      <c r="D17" s="26" t="s">
        <v>349</v>
      </c>
      <c r="E17" s="26" t="s">
        <v>365</v>
      </c>
      <c r="F17" s="26" t="s">
        <v>324</v>
      </c>
      <c r="G17" s="43" t="s">
        <v>366</v>
      </c>
      <c r="H17" s="26" t="s">
        <v>367</v>
      </c>
      <c r="I17" s="26" t="s">
        <v>327</v>
      </c>
      <c r="J17" s="26" t="s">
        <v>368</v>
      </c>
    </row>
    <row r="18" ht="33.75" customHeight="1" spans="1:10">
      <c r="A18" s="26" t="s">
        <v>270</v>
      </c>
      <c r="B18" s="26" t="s">
        <v>364</v>
      </c>
      <c r="C18" s="26" t="s">
        <v>321</v>
      </c>
      <c r="D18" s="26" t="s">
        <v>349</v>
      </c>
      <c r="E18" s="26" t="s">
        <v>369</v>
      </c>
      <c r="F18" s="26" t="s">
        <v>324</v>
      </c>
      <c r="G18" s="43" t="s">
        <v>139</v>
      </c>
      <c r="H18" s="26" t="s">
        <v>326</v>
      </c>
      <c r="I18" s="26" t="s">
        <v>327</v>
      </c>
      <c r="J18" s="26" t="s">
        <v>370</v>
      </c>
    </row>
    <row r="19" ht="33.75" customHeight="1" spans="1:10">
      <c r="A19" s="26" t="s">
        <v>270</v>
      </c>
      <c r="B19" s="26" t="s">
        <v>364</v>
      </c>
      <c r="C19" s="26" t="s">
        <v>321</v>
      </c>
      <c r="D19" s="26" t="s">
        <v>322</v>
      </c>
      <c r="E19" s="26" t="s">
        <v>371</v>
      </c>
      <c r="F19" s="26" t="s">
        <v>340</v>
      </c>
      <c r="G19" s="43" t="s">
        <v>372</v>
      </c>
      <c r="H19" s="26" t="s">
        <v>326</v>
      </c>
      <c r="I19" s="26" t="s">
        <v>327</v>
      </c>
      <c r="J19" s="26" t="s">
        <v>373</v>
      </c>
    </row>
    <row r="20" ht="33.75" customHeight="1" spans="1:10">
      <c r="A20" s="26" t="s">
        <v>270</v>
      </c>
      <c r="B20" s="26" t="s">
        <v>364</v>
      </c>
      <c r="C20" s="26" t="s">
        <v>321</v>
      </c>
      <c r="D20" s="26" t="s">
        <v>329</v>
      </c>
      <c r="E20" s="26" t="s">
        <v>330</v>
      </c>
      <c r="F20" s="26" t="s">
        <v>340</v>
      </c>
      <c r="G20" s="43" t="s">
        <v>372</v>
      </c>
      <c r="H20" s="26" t="s">
        <v>326</v>
      </c>
      <c r="I20" s="26" t="s">
        <v>327</v>
      </c>
      <c r="J20" s="26" t="s">
        <v>374</v>
      </c>
    </row>
    <row r="21" ht="40" customHeight="1" spans="1:10">
      <c r="A21" s="26" t="s">
        <v>270</v>
      </c>
      <c r="B21" s="26" t="s">
        <v>364</v>
      </c>
      <c r="C21" s="26" t="s">
        <v>337</v>
      </c>
      <c r="D21" s="26" t="s">
        <v>338</v>
      </c>
      <c r="E21" s="26" t="s">
        <v>375</v>
      </c>
      <c r="F21" s="26" t="s">
        <v>340</v>
      </c>
      <c r="G21" s="43" t="s">
        <v>372</v>
      </c>
      <c r="H21" s="26" t="s">
        <v>326</v>
      </c>
      <c r="I21" s="26" t="s">
        <v>327</v>
      </c>
      <c r="J21" s="141" t="s">
        <v>376</v>
      </c>
    </row>
    <row r="22" ht="33.75" customHeight="1" spans="1:10">
      <c r="A22" s="26" t="s">
        <v>270</v>
      </c>
      <c r="B22" s="26" t="s">
        <v>364</v>
      </c>
      <c r="C22" s="26" t="s">
        <v>337</v>
      </c>
      <c r="D22" s="26" t="s">
        <v>338</v>
      </c>
      <c r="E22" s="26" t="s">
        <v>377</v>
      </c>
      <c r="F22" s="26" t="s">
        <v>340</v>
      </c>
      <c r="G22" s="43" t="s">
        <v>46</v>
      </c>
      <c r="H22" s="26" t="s">
        <v>378</v>
      </c>
      <c r="I22" s="26" t="s">
        <v>327</v>
      </c>
      <c r="J22" s="26" t="s">
        <v>379</v>
      </c>
    </row>
    <row r="23" ht="33.75" customHeight="1" spans="1:10">
      <c r="A23" s="26" t="s">
        <v>270</v>
      </c>
      <c r="B23" s="26" t="s">
        <v>364</v>
      </c>
      <c r="C23" s="26" t="s">
        <v>343</v>
      </c>
      <c r="D23" s="26" t="s">
        <v>344</v>
      </c>
      <c r="E23" s="26" t="s">
        <v>380</v>
      </c>
      <c r="F23" s="26" t="s">
        <v>324</v>
      </c>
      <c r="G23" s="43" t="s">
        <v>381</v>
      </c>
      <c r="H23" s="26" t="s">
        <v>326</v>
      </c>
      <c r="I23" s="26" t="s">
        <v>327</v>
      </c>
      <c r="J23" s="26" t="s">
        <v>382</v>
      </c>
    </row>
    <row r="24" ht="33.75" customHeight="1" spans="1:10">
      <c r="A24" s="26" t="s">
        <v>301</v>
      </c>
      <c r="B24" s="26" t="s">
        <v>383</v>
      </c>
      <c r="C24" s="26" t="s">
        <v>321</v>
      </c>
      <c r="D24" s="26" t="s">
        <v>349</v>
      </c>
      <c r="E24" s="26" t="s">
        <v>384</v>
      </c>
      <c r="F24" s="26" t="s">
        <v>324</v>
      </c>
      <c r="G24" s="43" t="s">
        <v>139</v>
      </c>
      <c r="H24" s="26" t="s">
        <v>355</v>
      </c>
      <c r="I24" s="26" t="s">
        <v>327</v>
      </c>
      <c r="J24" s="26" t="s">
        <v>385</v>
      </c>
    </row>
    <row r="25" ht="33.75" customHeight="1" spans="1:10">
      <c r="A25" s="26" t="s">
        <v>301</v>
      </c>
      <c r="B25" s="26" t="s">
        <v>383</v>
      </c>
      <c r="C25" s="26" t="s">
        <v>321</v>
      </c>
      <c r="D25" s="26" t="s">
        <v>349</v>
      </c>
      <c r="E25" s="26" t="s">
        <v>386</v>
      </c>
      <c r="F25" s="26" t="s">
        <v>324</v>
      </c>
      <c r="G25" s="43" t="s">
        <v>387</v>
      </c>
      <c r="H25" s="26" t="s">
        <v>388</v>
      </c>
      <c r="I25" s="26" t="s">
        <v>327</v>
      </c>
      <c r="J25" s="26" t="s">
        <v>389</v>
      </c>
    </row>
    <row r="26" ht="40" customHeight="1" spans="1:10">
      <c r="A26" s="26" t="s">
        <v>301</v>
      </c>
      <c r="B26" s="26" t="s">
        <v>383</v>
      </c>
      <c r="C26" s="26" t="s">
        <v>321</v>
      </c>
      <c r="D26" s="26" t="s">
        <v>322</v>
      </c>
      <c r="E26" s="26" t="s">
        <v>390</v>
      </c>
      <c r="F26" s="26" t="s">
        <v>324</v>
      </c>
      <c r="G26" s="43" t="s">
        <v>325</v>
      </c>
      <c r="H26" s="26" t="s">
        <v>326</v>
      </c>
      <c r="I26" s="26" t="s">
        <v>327</v>
      </c>
      <c r="J26" s="26" t="s">
        <v>391</v>
      </c>
    </row>
    <row r="27" ht="33.75" customHeight="1" spans="1:10">
      <c r="A27" s="26" t="s">
        <v>301</v>
      </c>
      <c r="B27" s="26" t="s">
        <v>383</v>
      </c>
      <c r="C27" s="26" t="s">
        <v>321</v>
      </c>
      <c r="D27" s="26" t="s">
        <v>329</v>
      </c>
      <c r="E27" s="26" t="s">
        <v>330</v>
      </c>
      <c r="F27" s="26" t="s">
        <v>333</v>
      </c>
      <c r="G27" s="43" t="s">
        <v>392</v>
      </c>
      <c r="H27" s="26" t="s">
        <v>378</v>
      </c>
      <c r="I27" s="26" t="s">
        <v>327</v>
      </c>
      <c r="J27" s="26" t="s">
        <v>393</v>
      </c>
    </row>
    <row r="28" ht="33.75" customHeight="1" spans="1:10">
      <c r="A28" s="26" t="s">
        <v>301</v>
      </c>
      <c r="B28" s="26" t="s">
        <v>383</v>
      </c>
      <c r="C28" s="26" t="s">
        <v>337</v>
      </c>
      <c r="D28" s="26" t="s">
        <v>338</v>
      </c>
      <c r="E28" s="26" t="s">
        <v>394</v>
      </c>
      <c r="F28" s="26" t="s">
        <v>324</v>
      </c>
      <c r="G28" s="43" t="s">
        <v>395</v>
      </c>
      <c r="H28" s="26" t="s">
        <v>326</v>
      </c>
      <c r="I28" s="26" t="s">
        <v>327</v>
      </c>
      <c r="J28" s="26" t="s">
        <v>396</v>
      </c>
    </row>
    <row r="29" ht="33.75" customHeight="1" spans="1:10">
      <c r="A29" s="26" t="s">
        <v>301</v>
      </c>
      <c r="B29" s="26" t="s">
        <v>383</v>
      </c>
      <c r="C29" s="26" t="s">
        <v>343</v>
      </c>
      <c r="D29" s="26" t="s">
        <v>344</v>
      </c>
      <c r="E29" s="26" t="s">
        <v>397</v>
      </c>
      <c r="F29" s="26" t="s">
        <v>324</v>
      </c>
      <c r="G29" s="43" t="s">
        <v>346</v>
      </c>
      <c r="H29" s="26" t="s">
        <v>326</v>
      </c>
      <c r="I29" s="26" t="s">
        <v>327</v>
      </c>
      <c r="J29" s="26" t="s">
        <v>398</v>
      </c>
    </row>
    <row r="30" ht="33.75" customHeight="1" spans="1:10">
      <c r="A30" s="26" t="s">
        <v>272</v>
      </c>
      <c r="B30" s="26" t="s">
        <v>399</v>
      </c>
      <c r="C30" s="26" t="s">
        <v>321</v>
      </c>
      <c r="D30" s="26" t="s">
        <v>349</v>
      </c>
      <c r="E30" s="26" t="s">
        <v>365</v>
      </c>
      <c r="F30" s="26" t="s">
        <v>324</v>
      </c>
      <c r="G30" s="43" t="s">
        <v>400</v>
      </c>
      <c r="H30" s="26" t="s">
        <v>367</v>
      </c>
      <c r="I30" s="26" t="s">
        <v>327</v>
      </c>
      <c r="J30" s="26" t="s">
        <v>401</v>
      </c>
    </row>
    <row r="31" ht="40" customHeight="1" spans="1:10">
      <c r="A31" s="26" t="s">
        <v>272</v>
      </c>
      <c r="B31" s="26" t="s">
        <v>399</v>
      </c>
      <c r="C31" s="26" t="s">
        <v>321</v>
      </c>
      <c r="D31" s="26" t="s">
        <v>322</v>
      </c>
      <c r="E31" s="26" t="s">
        <v>402</v>
      </c>
      <c r="F31" s="26" t="s">
        <v>340</v>
      </c>
      <c r="G31" s="43" t="s">
        <v>372</v>
      </c>
      <c r="H31" s="26" t="s">
        <v>326</v>
      </c>
      <c r="I31" s="26" t="s">
        <v>327</v>
      </c>
      <c r="J31" s="26" t="s">
        <v>403</v>
      </c>
    </row>
    <row r="32" ht="33.75" customHeight="1" spans="1:10">
      <c r="A32" s="26" t="s">
        <v>272</v>
      </c>
      <c r="B32" s="26" t="s">
        <v>399</v>
      </c>
      <c r="C32" s="26" t="s">
        <v>321</v>
      </c>
      <c r="D32" s="26" t="s">
        <v>329</v>
      </c>
      <c r="E32" s="26" t="s">
        <v>404</v>
      </c>
      <c r="F32" s="26" t="s">
        <v>340</v>
      </c>
      <c r="G32" s="43" t="s">
        <v>372</v>
      </c>
      <c r="H32" s="26" t="s">
        <v>326</v>
      </c>
      <c r="I32" s="26" t="s">
        <v>327</v>
      </c>
      <c r="J32" s="26" t="s">
        <v>405</v>
      </c>
    </row>
    <row r="33" ht="60" customHeight="1" spans="1:10">
      <c r="A33" s="26" t="s">
        <v>272</v>
      </c>
      <c r="B33" s="26" t="s">
        <v>399</v>
      </c>
      <c r="C33" s="26" t="s">
        <v>337</v>
      </c>
      <c r="D33" s="26" t="s">
        <v>338</v>
      </c>
      <c r="E33" s="26" t="s">
        <v>406</v>
      </c>
      <c r="F33" s="26" t="s">
        <v>340</v>
      </c>
      <c r="G33" s="43" t="s">
        <v>372</v>
      </c>
      <c r="H33" s="26" t="s">
        <v>326</v>
      </c>
      <c r="I33" s="26" t="s">
        <v>327</v>
      </c>
      <c r="J33" s="26" t="s">
        <v>407</v>
      </c>
    </row>
    <row r="34" ht="33.75" customHeight="1" spans="1:10">
      <c r="A34" s="26" t="s">
        <v>272</v>
      </c>
      <c r="B34" s="26" t="s">
        <v>399</v>
      </c>
      <c r="C34" s="26" t="s">
        <v>337</v>
      </c>
      <c r="D34" s="26" t="s">
        <v>338</v>
      </c>
      <c r="E34" s="26" t="s">
        <v>377</v>
      </c>
      <c r="F34" s="26" t="s">
        <v>340</v>
      </c>
      <c r="G34" s="43" t="s">
        <v>46</v>
      </c>
      <c r="H34" s="26" t="s">
        <v>378</v>
      </c>
      <c r="I34" s="26" t="s">
        <v>327</v>
      </c>
      <c r="J34" s="26" t="s">
        <v>408</v>
      </c>
    </row>
    <row r="35" ht="33.75" customHeight="1" spans="1:10">
      <c r="A35" s="26" t="s">
        <v>272</v>
      </c>
      <c r="B35" s="26" t="s">
        <v>399</v>
      </c>
      <c r="C35" s="26" t="s">
        <v>343</v>
      </c>
      <c r="D35" s="26" t="s">
        <v>344</v>
      </c>
      <c r="E35" s="26" t="s">
        <v>380</v>
      </c>
      <c r="F35" s="26" t="s">
        <v>324</v>
      </c>
      <c r="G35" s="43" t="s">
        <v>381</v>
      </c>
      <c r="H35" s="26" t="s">
        <v>326</v>
      </c>
      <c r="I35" s="26" t="s">
        <v>327</v>
      </c>
      <c r="J35" s="26" t="s">
        <v>409</v>
      </c>
    </row>
    <row r="36" ht="33.75" customHeight="1" spans="1:10">
      <c r="A36" s="26" t="s">
        <v>233</v>
      </c>
      <c r="B36" s="26" t="s">
        <v>410</v>
      </c>
      <c r="C36" s="26" t="s">
        <v>321</v>
      </c>
      <c r="D36" s="26" t="s">
        <v>349</v>
      </c>
      <c r="E36" s="26" t="s">
        <v>365</v>
      </c>
      <c r="F36" s="26" t="s">
        <v>324</v>
      </c>
      <c r="G36" s="43" t="s">
        <v>46</v>
      </c>
      <c r="H36" s="26" t="s">
        <v>367</v>
      </c>
      <c r="I36" s="26" t="s">
        <v>327</v>
      </c>
      <c r="J36" s="26" t="s">
        <v>411</v>
      </c>
    </row>
    <row r="37" ht="55" customHeight="1" spans="1:10">
      <c r="A37" s="26" t="s">
        <v>233</v>
      </c>
      <c r="B37" s="26" t="s">
        <v>410</v>
      </c>
      <c r="C37" s="26" t="s">
        <v>321</v>
      </c>
      <c r="D37" s="26" t="s">
        <v>329</v>
      </c>
      <c r="E37" s="26" t="s">
        <v>412</v>
      </c>
      <c r="F37" s="26" t="s">
        <v>340</v>
      </c>
      <c r="G37" s="43" t="s">
        <v>372</v>
      </c>
      <c r="H37" s="26" t="s">
        <v>326</v>
      </c>
      <c r="I37" s="26" t="s">
        <v>327</v>
      </c>
      <c r="J37" s="26" t="s">
        <v>413</v>
      </c>
    </row>
    <row r="38" ht="40" customHeight="1" spans="1:10">
      <c r="A38" s="26" t="s">
        <v>233</v>
      </c>
      <c r="B38" s="26" t="s">
        <v>410</v>
      </c>
      <c r="C38" s="26" t="s">
        <v>337</v>
      </c>
      <c r="D38" s="26" t="s">
        <v>338</v>
      </c>
      <c r="E38" s="26" t="s">
        <v>414</v>
      </c>
      <c r="F38" s="26" t="s">
        <v>324</v>
      </c>
      <c r="G38" s="43" t="s">
        <v>346</v>
      </c>
      <c r="H38" s="26" t="s">
        <v>326</v>
      </c>
      <c r="I38" s="26" t="s">
        <v>327</v>
      </c>
      <c r="J38" s="26" t="s">
        <v>415</v>
      </c>
    </row>
    <row r="39" ht="33.75" customHeight="1" spans="1:10">
      <c r="A39" s="26" t="s">
        <v>233</v>
      </c>
      <c r="B39" s="26" t="s">
        <v>410</v>
      </c>
      <c r="C39" s="26" t="s">
        <v>337</v>
      </c>
      <c r="D39" s="26" t="s">
        <v>338</v>
      </c>
      <c r="E39" s="26" t="s">
        <v>416</v>
      </c>
      <c r="F39" s="26" t="s">
        <v>340</v>
      </c>
      <c r="G39" s="43" t="s">
        <v>417</v>
      </c>
      <c r="H39" s="26"/>
      <c r="I39" s="26" t="s">
        <v>335</v>
      </c>
      <c r="J39" s="26" t="s">
        <v>418</v>
      </c>
    </row>
    <row r="40" ht="33.75" customHeight="1" spans="1:10">
      <c r="A40" s="26" t="s">
        <v>233</v>
      </c>
      <c r="B40" s="26" t="s">
        <v>410</v>
      </c>
      <c r="C40" s="26" t="s">
        <v>343</v>
      </c>
      <c r="D40" s="26" t="s">
        <v>344</v>
      </c>
      <c r="E40" s="26" t="s">
        <v>345</v>
      </c>
      <c r="F40" s="26" t="s">
        <v>324</v>
      </c>
      <c r="G40" s="43" t="s">
        <v>419</v>
      </c>
      <c r="H40" s="26" t="s">
        <v>326</v>
      </c>
      <c r="I40" s="26" t="s">
        <v>327</v>
      </c>
      <c r="J40" s="26" t="s">
        <v>420</v>
      </c>
    </row>
    <row r="41" ht="33.75" customHeight="1" spans="1:10">
      <c r="A41" s="26" t="s">
        <v>282</v>
      </c>
      <c r="B41" s="26" t="s">
        <v>421</v>
      </c>
      <c r="C41" s="26" t="s">
        <v>321</v>
      </c>
      <c r="D41" s="26" t="s">
        <v>349</v>
      </c>
      <c r="E41" s="26" t="s">
        <v>422</v>
      </c>
      <c r="F41" s="26" t="s">
        <v>324</v>
      </c>
      <c r="G41" s="43" t="s">
        <v>423</v>
      </c>
      <c r="H41" s="26" t="s">
        <v>424</v>
      </c>
      <c r="I41" s="26" t="s">
        <v>327</v>
      </c>
      <c r="J41" s="26" t="s">
        <v>425</v>
      </c>
    </row>
    <row r="42" ht="33.75" customHeight="1" spans="1:10">
      <c r="A42" s="26" t="s">
        <v>282</v>
      </c>
      <c r="B42" s="26" t="s">
        <v>421</v>
      </c>
      <c r="C42" s="26" t="s">
        <v>321</v>
      </c>
      <c r="D42" s="26" t="s">
        <v>322</v>
      </c>
      <c r="E42" s="26" t="s">
        <v>426</v>
      </c>
      <c r="F42" s="26" t="s">
        <v>340</v>
      </c>
      <c r="G42" s="43" t="s">
        <v>372</v>
      </c>
      <c r="H42" s="26" t="s">
        <v>326</v>
      </c>
      <c r="I42" s="26" t="s">
        <v>327</v>
      </c>
      <c r="J42" s="26" t="s">
        <v>427</v>
      </c>
    </row>
    <row r="43" ht="33.75" customHeight="1" spans="1:10">
      <c r="A43" s="26" t="s">
        <v>282</v>
      </c>
      <c r="B43" s="26" t="s">
        <v>421</v>
      </c>
      <c r="C43" s="26" t="s">
        <v>321</v>
      </c>
      <c r="D43" s="26" t="s">
        <v>329</v>
      </c>
      <c r="E43" s="26" t="s">
        <v>428</v>
      </c>
      <c r="F43" s="26" t="s">
        <v>324</v>
      </c>
      <c r="G43" s="43" t="s">
        <v>325</v>
      </c>
      <c r="H43" s="26" t="s">
        <v>326</v>
      </c>
      <c r="I43" s="26" t="s">
        <v>327</v>
      </c>
      <c r="J43" s="26" t="s">
        <v>429</v>
      </c>
    </row>
    <row r="44" ht="33.75" customHeight="1" spans="1:10">
      <c r="A44" s="26" t="s">
        <v>282</v>
      </c>
      <c r="B44" s="26" t="s">
        <v>421</v>
      </c>
      <c r="C44" s="26" t="s">
        <v>337</v>
      </c>
      <c r="D44" s="26" t="s">
        <v>338</v>
      </c>
      <c r="E44" s="26" t="s">
        <v>430</v>
      </c>
      <c r="F44" s="26" t="s">
        <v>324</v>
      </c>
      <c r="G44" s="43" t="s">
        <v>48</v>
      </c>
      <c r="H44" s="26" t="s">
        <v>355</v>
      </c>
      <c r="I44" s="26" t="s">
        <v>327</v>
      </c>
      <c r="J44" s="26" t="s">
        <v>431</v>
      </c>
    </row>
    <row r="45" ht="33.75" customHeight="1" spans="1:10">
      <c r="A45" s="26" t="s">
        <v>282</v>
      </c>
      <c r="B45" s="26" t="s">
        <v>421</v>
      </c>
      <c r="C45" s="26" t="s">
        <v>343</v>
      </c>
      <c r="D45" s="26" t="s">
        <v>344</v>
      </c>
      <c r="E45" s="26" t="s">
        <v>397</v>
      </c>
      <c r="F45" s="26" t="s">
        <v>324</v>
      </c>
      <c r="G45" s="43" t="s">
        <v>346</v>
      </c>
      <c r="H45" s="26" t="s">
        <v>326</v>
      </c>
      <c r="I45" s="26" t="s">
        <v>327</v>
      </c>
      <c r="J45" s="26" t="s">
        <v>432</v>
      </c>
    </row>
    <row r="46" ht="33.75" customHeight="1" spans="1:10">
      <c r="A46" s="26" t="s">
        <v>303</v>
      </c>
      <c r="B46" s="26" t="s">
        <v>433</v>
      </c>
      <c r="C46" s="26" t="s">
        <v>321</v>
      </c>
      <c r="D46" s="26" t="s">
        <v>349</v>
      </c>
      <c r="E46" s="26" t="s">
        <v>365</v>
      </c>
      <c r="F46" s="26" t="s">
        <v>324</v>
      </c>
      <c r="G46" s="43" t="s">
        <v>56</v>
      </c>
      <c r="H46" s="26" t="s">
        <v>367</v>
      </c>
      <c r="I46" s="26" t="s">
        <v>327</v>
      </c>
      <c r="J46" s="26" t="s">
        <v>434</v>
      </c>
    </row>
    <row r="47" ht="33.75" customHeight="1" spans="1:10">
      <c r="A47" s="26" t="s">
        <v>303</v>
      </c>
      <c r="B47" s="26" t="s">
        <v>433</v>
      </c>
      <c r="C47" s="26" t="s">
        <v>321</v>
      </c>
      <c r="D47" s="26" t="s">
        <v>322</v>
      </c>
      <c r="E47" s="26" t="s">
        <v>402</v>
      </c>
      <c r="F47" s="26" t="s">
        <v>340</v>
      </c>
      <c r="G47" s="43" t="s">
        <v>372</v>
      </c>
      <c r="H47" s="26" t="s">
        <v>326</v>
      </c>
      <c r="I47" s="26" t="s">
        <v>327</v>
      </c>
      <c r="J47" s="26" t="s">
        <v>435</v>
      </c>
    </row>
    <row r="48" ht="40" customHeight="1" spans="1:10">
      <c r="A48" s="26" t="s">
        <v>303</v>
      </c>
      <c r="B48" s="26" t="s">
        <v>433</v>
      </c>
      <c r="C48" s="26" t="s">
        <v>321</v>
      </c>
      <c r="D48" s="26" t="s">
        <v>329</v>
      </c>
      <c r="E48" s="26" t="s">
        <v>436</v>
      </c>
      <c r="F48" s="26" t="s">
        <v>333</v>
      </c>
      <c r="G48" s="43" t="s">
        <v>392</v>
      </c>
      <c r="H48" s="26" t="s">
        <v>378</v>
      </c>
      <c r="I48" s="26" t="s">
        <v>327</v>
      </c>
      <c r="J48" s="26" t="s">
        <v>437</v>
      </c>
    </row>
    <row r="49" ht="33.75" customHeight="1" spans="1:10">
      <c r="A49" s="26" t="s">
        <v>303</v>
      </c>
      <c r="B49" s="26" t="s">
        <v>433</v>
      </c>
      <c r="C49" s="26" t="s">
        <v>337</v>
      </c>
      <c r="D49" s="26" t="s">
        <v>438</v>
      </c>
      <c r="E49" s="26" t="s">
        <v>377</v>
      </c>
      <c r="F49" s="26" t="s">
        <v>340</v>
      </c>
      <c r="G49" s="43" t="s">
        <v>46</v>
      </c>
      <c r="H49" s="26" t="s">
        <v>378</v>
      </c>
      <c r="I49" s="26" t="s">
        <v>327</v>
      </c>
      <c r="J49" s="26" t="s">
        <v>439</v>
      </c>
    </row>
    <row r="50" ht="33.75" customHeight="1" spans="1:10">
      <c r="A50" s="26" t="s">
        <v>303</v>
      </c>
      <c r="B50" s="26" t="s">
        <v>433</v>
      </c>
      <c r="C50" s="26" t="s">
        <v>343</v>
      </c>
      <c r="D50" s="26" t="s">
        <v>344</v>
      </c>
      <c r="E50" s="26" t="s">
        <v>380</v>
      </c>
      <c r="F50" s="26" t="s">
        <v>324</v>
      </c>
      <c r="G50" s="43" t="s">
        <v>381</v>
      </c>
      <c r="H50" s="26" t="s">
        <v>326</v>
      </c>
      <c r="I50" s="26" t="s">
        <v>327</v>
      </c>
      <c r="J50" s="26" t="s">
        <v>440</v>
      </c>
    </row>
    <row r="51" ht="33.75" customHeight="1" spans="1:10">
      <c r="A51" s="26" t="s">
        <v>252</v>
      </c>
      <c r="B51" s="26" t="s">
        <v>441</v>
      </c>
      <c r="C51" s="26" t="s">
        <v>321</v>
      </c>
      <c r="D51" s="26" t="s">
        <v>349</v>
      </c>
      <c r="E51" s="26" t="s">
        <v>442</v>
      </c>
      <c r="F51" s="26" t="s">
        <v>324</v>
      </c>
      <c r="G51" s="43" t="s">
        <v>443</v>
      </c>
      <c r="H51" s="26" t="s">
        <v>367</v>
      </c>
      <c r="I51" s="26" t="s">
        <v>327</v>
      </c>
      <c r="J51" s="26" t="s">
        <v>444</v>
      </c>
    </row>
    <row r="52" ht="33.75" customHeight="1" spans="1:10">
      <c r="A52" s="26" t="s">
        <v>252</v>
      </c>
      <c r="B52" s="26" t="s">
        <v>441</v>
      </c>
      <c r="C52" s="26" t="s">
        <v>321</v>
      </c>
      <c r="D52" s="26" t="s">
        <v>322</v>
      </c>
      <c r="E52" s="26" t="s">
        <v>445</v>
      </c>
      <c r="F52" s="26" t="s">
        <v>324</v>
      </c>
      <c r="G52" s="43" t="s">
        <v>53</v>
      </c>
      <c r="H52" s="26" t="s">
        <v>326</v>
      </c>
      <c r="I52" s="26" t="s">
        <v>327</v>
      </c>
      <c r="J52" s="26" t="s">
        <v>446</v>
      </c>
    </row>
    <row r="53" ht="33.75" customHeight="1" spans="1:10">
      <c r="A53" s="26" t="s">
        <v>252</v>
      </c>
      <c r="B53" s="26" t="s">
        <v>441</v>
      </c>
      <c r="C53" s="26" t="s">
        <v>321</v>
      </c>
      <c r="D53" s="26" t="s">
        <v>329</v>
      </c>
      <c r="E53" s="26" t="s">
        <v>330</v>
      </c>
      <c r="F53" s="26" t="s">
        <v>324</v>
      </c>
      <c r="G53" s="43" t="s">
        <v>419</v>
      </c>
      <c r="H53" s="26" t="s">
        <v>326</v>
      </c>
      <c r="I53" s="26" t="s">
        <v>327</v>
      </c>
      <c r="J53" s="26" t="s">
        <v>447</v>
      </c>
    </row>
    <row r="54" ht="33.75" customHeight="1" spans="1:10">
      <c r="A54" s="26" t="s">
        <v>252</v>
      </c>
      <c r="B54" s="26" t="s">
        <v>441</v>
      </c>
      <c r="C54" s="26" t="s">
        <v>337</v>
      </c>
      <c r="D54" s="26" t="s">
        <v>338</v>
      </c>
      <c r="E54" s="26" t="s">
        <v>339</v>
      </c>
      <c r="F54" s="26" t="s">
        <v>340</v>
      </c>
      <c r="G54" s="43" t="s">
        <v>448</v>
      </c>
      <c r="H54" s="26"/>
      <c r="I54" s="26" t="s">
        <v>335</v>
      </c>
      <c r="J54" s="26" t="s">
        <v>449</v>
      </c>
    </row>
    <row r="55" ht="33.75" customHeight="1" spans="1:10">
      <c r="A55" s="26" t="s">
        <v>252</v>
      </c>
      <c r="B55" s="26" t="s">
        <v>441</v>
      </c>
      <c r="C55" s="26" t="s">
        <v>343</v>
      </c>
      <c r="D55" s="26" t="s">
        <v>344</v>
      </c>
      <c r="E55" s="26" t="s">
        <v>345</v>
      </c>
      <c r="F55" s="26" t="s">
        <v>324</v>
      </c>
      <c r="G55" s="43" t="s">
        <v>419</v>
      </c>
      <c r="H55" s="26" t="s">
        <v>326</v>
      </c>
      <c r="I55" s="26" t="s">
        <v>327</v>
      </c>
      <c r="J55" s="26" t="s">
        <v>450</v>
      </c>
    </row>
    <row r="56" ht="33.75" customHeight="1" spans="1:10">
      <c r="A56" s="26" t="s">
        <v>305</v>
      </c>
      <c r="B56" s="26" t="s">
        <v>451</v>
      </c>
      <c r="C56" s="26" t="s">
        <v>321</v>
      </c>
      <c r="D56" s="26" t="s">
        <v>349</v>
      </c>
      <c r="E56" s="26" t="s">
        <v>452</v>
      </c>
      <c r="F56" s="26" t="s">
        <v>324</v>
      </c>
      <c r="G56" s="43" t="s">
        <v>45</v>
      </c>
      <c r="H56" s="26" t="s">
        <v>453</v>
      </c>
      <c r="I56" s="26" t="s">
        <v>327</v>
      </c>
      <c r="J56" s="26" t="s">
        <v>454</v>
      </c>
    </row>
    <row r="57" ht="40" customHeight="1" spans="1:10">
      <c r="A57" s="26" t="s">
        <v>305</v>
      </c>
      <c r="B57" s="26" t="s">
        <v>451</v>
      </c>
      <c r="C57" s="26" t="s">
        <v>321</v>
      </c>
      <c r="D57" s="26" t="s">
        <v>322</v>
      </c>
      <c r="E57" s="26" t="s">
        <v>426</v>
      </c>
      <c r="F57" s="26" t="s">
        <v>340</v>
      </c>
      <c r="G57" s="43" t="s">
        <v>372</v>
      </c>
      <c r="H57" s="26" t="s">
        <v>326</v>
      </c>
      <c r="I57" s="26" t="s">
        <v>327</v>
      </c>
      <c r="J57" s="26" t="s">
        <v>455</v>
      </c>
    </row>
    <row r="58" ht="33.75" customHeight="1" spans="1:10">
      <c r="A58" s="26" t="s">
        <v>305</v>
      </c>
      <c r="B58" s="26" t="s">
        <v>451</v>
      </c>
      <c r="C58" s="26" t="s">
        <v>321</v>
      </c>
      <c r="D58" s="26" t="s">
        <v>329</v>
      </c>
      <c r="E58" s="26" t="s">
        <v>332</v>
      </c>
      <c r="F58" s="26" t="s">
        <v>333</v>
      </c>
      <c r="G58" s="43" t="s">
        <v>334</v>
      </c>
      <c r="H58" s="26"/>
      <c r="I58" s="26" t="s">
        <v>335</v>
      </c>
      <c r="J58" s="26" t="s">
        <v>456</v>
      </c>
    </row>
    <row r="59" ht="50" customHeight="1" spans="1:10">
      <c r="A59" s="26" t="s">
        <v>305</v>
      </c>
      <c r="B59" s="26" t="s">
        <v>451</v>
      </c>
      <c r="C59" s="26" t="s">
        <v>337</v>
      </c>
      <c r="D59" s="26" t="s">
        <v>338</v>
      </c>
      <c r="E59" s="26" t="s">
        <v>457</v>
      </c>
      <c r="F59" s="26" t="s">
        <v>324</v>
      </c>
      <c r="G59" s="43" t="s">
        <v>325</v>
      </c>
      <c r="H59" s="26" t="s">
        <v>326</v>
      </c>
      <c r="I59" s="26" t="s">
        <v>327</v>
      </c>
      <c r="J59" s="26" t="s">
        <v>458</v>
      </c>
    </row>
    <row r="60" ht="33.75" customHeight="1" spans="1:10">
      <c r="A60" s="26" t="s">
        <v>305</v>
      </c>
      <c r="B60" s="26" t="s">
        <v>451</v>
      </c>
      <c r="C60" s="26" t="s">
        <v>343</v>
      </c>
      <c r="D60" s="26" t="s">
        <v>344</v>
      </c>
      <c r="E60" s="26" t="s">
        <v>345</v>
      </c>
      <c r="F60" s="26" t="s">
        <v>324</v>
      </c>
      <c r="G60" s="43" t="s">
        <v>346</v>
      </c>
      <c r="H60" s="26" t="s">
        <v>326</v>
      </c>
      <c r="I60" s="26" t="s">
        <v>327</v>
      </c>
      <c r="J60" s="26" t="s">
        <v>459</v>
      </c>
    </row>
    <row r="61" ht="33.75" customHeight="1" spans="1:10">
      <c r="A61" s="26" t="s">
        <v>231</v>
      </c>
      <c r="B61" s="26" t="s">
        <v>460</v>
      </c>
      <c r="C61" s="26" t="s">
        <v>321</v>
      </c>
      <c r="D61" s="26" t="s">
        <v>349</v>
      </c>
      <c r="E61" s="26" t="s">
        <v>461</v>
      </c>
      <c r="F61" s="26" t="s">
        <v>324</v>
      </c>
      <c r="G61" s="43" t="s">
        <v>53</v>
      </c>
      <c r="H61" s="26" t="s">
        <v>453</v>
      </c>
      <c r="I61" s="26" t="s">
        <v>327</v>
      </c>
      <c r="J61" s="26" t="s">
        <v>462</v>
      </c>
    </row>
    <row r="62" ht="40" customHeight="1" spans="1:10">
      <c r="A62" s="26" t="s">
        <v>231</v>
      </c>
      <c r="B62" s="26" t="s">
        <v>460</v>
      </c>
      <c r="C62" s="26" t="s">
        <v>321</v>
      </c>
      <c r="D62" s="26" t="s">
        <v>322</v>
      </c>
      <c r="E62" s="26" t="s">
        <v>463</v>
      </c>
      <c r="F62" s="26" t="s">
        <v>324</v>
      </c>
      <c r="G62" s="43" t="s">
        <v>419</v>
      </c>
      <c r="H62" s="26" t="s">
        <v>326</v>
      </c>
      <c r="I62" s="26" t="s">
        <v>327</v>
      </c>
      <c r="J62" s="26" t="s">
        <v>455</v>
      </c>
    </row>
    <row r="63" ht="33.75" customHeight="1" spans="1:10">
      <c r="A63" s="26" t="s">
        <v>231</v>
      </c>
      <c r="B63" s="26" t="s">
        <v>460</v>
      </c>
      <c r="C63" s="26" t="s">
        <v>321</v>
      </c>
      <c r="D63" s="26" t="s">
        <v>329</v>
      </c>
      <c r="E63" s="26" t="s">
        <v>330</v>
      </c>
      <c r="F63" s="26" t="s">
        <v>324</v>
      </c>
      <c r="G63" s="43" t="s">
        <v>419</v>
      </c>
      <c r="H63" s="26" t="s">
        <v>326</v>
      </c>
      <c r="I63" s="26" t="s">
        <v>327</v>
      </c>
      <c r="J63" s="26" t="s">
        <v>464</v>
      </c>
    </row>
    <row r="64" ht="33.75" customHeight="1" spans="1:10">
      <c r="A64" s="26" t="s">
        <v>231</v>
      </c>
      <c r="B64" s="26" t="s">
        <v>460</v>
      </c>
      <c r="C64" s="26" t="s">
        <v>337</v>
      </c>
      <c r="D64" s="26" t="s">
        <v>438</v>
      </c>
      <c r="E64" s="26" t="s">
        <v>465</v>
      </c>
      <c r="F64" s="26" t="s">
        <v>340</v>
      </c>
      <c r="G64" s="43" t="s">
        <v>466</v>
      </c>
      <c r="H64" s="26"/>
      <c r="I64" s="26" t="s">
        <v>335</v>
      </c>
      <c r="J64" s="26" t="s">
        <v>467</v>
      </c>
    </row>
    <row r="65" ht="60" customHeight="1" spans="1:10">
      <c r="A65" s="26" t="s">
        <v>231</v>
      </c>
      <c r="B65" s="26" t="s">
        <v>460</v>
      </c>
      <c r="C65" s="26" t="s">
        <v>343</v>
      </c>
      <c r="D65" s="26" t="s">
        <v>344</v>
      </c>
      <c r="E65" s="26" t="s">
        <v>468</v>
      </c>
      <c r="F65" s="26" t="s">
        <v>324</v>
      </c>
      <c r="G65" s="43" t="s">
        <v>346</v>
      </c>
      <c r="H65" s="26" t="s">
        <v>326</v>
      </c>
      <c r="I65" s="26" t="s">
        <v>327</v>
      </c>
      <c r="J65" s="141" t="s">
        <v>469</v>
      </c>
    </row>
    <row r="66" ht="50" customHeight="1" spans="1:10">
      <c r="A66" s="26" t="s">
        <v>235</v>
      </c>
      <c r="B66" s="26" t="s">
        <v>470</v>
      </c>
      <c r="C66" s="26" t="s">
        <v>321</v>
      </c>
      <c r="D66" s="26" t="s">
        <v>349</v>
      </c>
      <c r="E66" s="26" t="s">
        <v>471</v>
      </c>
      <c r="F66" s="26" t="s">
        <v>324</v>
      </c>
      <c r="G66" s="43" t="s">
        <v>472</v>
      </c>
      <c r="H66" s="26" t="s">
        <v>473</v>
      </c>
      <c r="I66" s="26" t="s">
        <v>327</v>
      </c>
      <c r="J66" s="26" t="s">
        <v>474</v>
      </c>
    </row>
    <row r="67" ht="50" customHeight="1" spans="1:10">
      <c r="A67" s="26" t="s">
        <v>235</v>
      </c>
      <c r="B67" s="26" t="s">
        <v>470</v>
      </c>
      <c r="C67" s="26" t="s">
        <v>321</v>
      </c>
      <c r="D67" s="26" t="s">
        <v>349</v>
      </c>
      <c r="E67" s="26" t="s">
        <v>475</v>
      </c>
      <c r="F67" s="26" t="s">
        <v>324</v>
      </c>
      <c r="G67" s="43" t="s">
        <v>395</v>
      </c>
      <c r="H67" s="26" t="s">
        <v>473</v>
      </c>
      <c r="I67" s="26" t="s">
        <v>327</v>
      </c>
      <c r="J67" s="26" t="s">
        <v>476</v>
      </c>
    </row>
    <row r="68" ht="50" customHeight="1" spans="1:10">
      <c r="A68" s="26" t="s">
        <v>235</v>
      </c>
      <c r="B68" s="26" t="s">
        <v>470</v>
      </c>
      <c r="C68" s="26" t="s">
        <v>321</v>
      </c>
      <c r="D68" s="26" t="s">
        <v>349</v>
      </c>
      <c r="E68" s="26" t="s">
        <v>477</v>
      </c>
      <c r="F68" s="26" t="s">
        <v>324</v>
      </c>
      <c r="G68" s="43" t="s">
        <v>360</v>
      </c>
      <c r="H68" s="26" t="s">
        <v>473</v>
      </c>
      <c r="I68" s="26" t="s">
        <v>327</v>
      </c>
      <c r="J68" s="26" t="s">
        <v>478</v>
      </c>
    </row>
    <row r="69" ht="50" customHeight="1" spans="1:10">
      <c r="A69" s="26" t="s">
        <v>235</v>
      </c>
      <c r="B69" s="26" t="s">
        <v>470</v>
      </c>
      <c r="C69" s="26" t="s">
        <v>321</v>
      </c>
      <c r="D69" s="26" t="s">
        <v>329</v>
      </c>
      <c r="E69" s="26" t="s">
        <v>330</v>
      </c>
      <c r="F69" s="26" t="s">
        <v>340</v>
      </c>
      <c r="G69" s="43" t="s">
        <v>372</v>
      </c>
      <c r="H69" s="26" t="s">
        <v>326</v>
      </c>
      <c r="I69" s="26" t="s">
        <v>327</v>
      </c>
      <c r="J69" s="26" t="s">
        <v>479</v>
      </c>
    </row>
    <row r="70" ht="50" customHeight="1" spans="1:10">
      <c r="A70" s="26" t="s">
        <v>235</v>
      </c>
      <c r="B70" s="26" t="s">
        <v>470</v>
      </c>
      <c r="C70" s="26" t="s">
        <v>337</v>
      </c>
      <c r="D70" s="26" t="s">
        <v>338</v>
      </c>
      <c r="E70" s="26" t="s">
        <v>394</v>
      </c>
      <c r="F70" s="26" t="s">
        <v>340</v>
      </c>
      <c r="G70" s="43" t="s">
        <v>480</v>
      </c>
      <c r="H70" s="26" t="s">
        <v>326</v>
      </c>
      <c r="I70" s="26" t="s">
        <v>327</v>
      </c>
      <c r="J70" s="26" t="s">
        <v>481</v>
      </c>
    </row>
    <row r="71" ht="50" customHeight="1" spans="1:10">
      <c r="A71" s="26" t="s">
        <v>235</v>
      </c>
      <c r="B71" s="26" t="s">
        <v>470</v>
      </c>
      <c r="C71" s="26" t="s">
        <v>343</v>
      </c>
      <c r="D71" s="26" t="s">
        <v>344</v>
      </c>
      <c r="E71" s="26" t="s">
        <v>482</v>
      </c>
      <c r="F71" s="26" t="s">
        <v>324</v>
      </c>
      <c r="G71" s="43" t="s">
        <v>346</v>
      </c>
      <c r="H71" s="26" t="s">
        <v>326</v>
      </c>
      <c r="I71" s="26" t="s">
        <v>327</v>
      </c>
      <c r="J71" s="26" t="s">
        <v>483</v>
      </c>
    </row>
    <row r="72" ht="45" customHeight="1" spans="1:10">
      <c r="A72" s="26" t="s">
        <v>208</v>
      </c>
      <c r="B72" s="26" t="s">
        <v>484</v>
      </c>
      <c r="C72" s="26" t="s">
        <v>321</v>
      </c>
      <c r="D72" s="26" t="s">
        <v>349</v>
      </c>
      <c r="E72" s="26" t="s">
        <v>485</v>
      </c>
      <c r="F72" s="26" t="s">
        <v>324</v>
      </c>
      <c r="G72" s="43" t="s">
        <v>45</v>
      </c>
      <c r="H72" s="26" t="s">
        <v>453</v>
      </c>
      <c r="I72" s="26" t="s">
        <v>327</v>
      </c>
      <c r="J72" s="26" t="s">
        <v>486</v>
      </c>
    </row>
    <row r="73" ht="45" customHeight="1" spans="1:10">
      <c r="A73" s="26" t="s">
        <v>208</v>
      </c>
      <c r="B73" s="26" t="s">
        <v>484</v>
      </c>
      <c r="C73" s="26" t="s">
        <v>321</v>
      </c>
      <c r="D73" s="26" t="s">
        <v>322</v>
      </c>
      <c r="E73" s="26" t="s">
        <v>426</v>
      </c>
      <c r="F73" s="26" t="s">
        <v>324</v>
      </c>
      <c r="G73" s="43" t="s">
        <v>53</v>
      </c>
      <c r="H73" s="26" t="s">
        <v>326</v>
      </c>
      <c r="I73" s="26" t="s">
        <v>327</v>
      </c>
      <c r="J73" s="26" t="s">
        <v>487</v>
      </c>
    </row>
    <row r="74" ht="45" customHeight="1" spans="1:10">
      <c r="A74" s="26" t="s">
        <v>208</v>
      </c>
      <c r="B74" s="26" t="s">
        <v>484</v>
      </c>
      <c r="C74" s="26" t="s">
        <v>321</v>
      </c>
      <c r="D74" s="26" t="s">
        <v>329</v>
      </c>
      <c r="E74" s="26" t="s">
        <v>488</v>
      </c>
      <c r="F74" s="26" t="s">
        <v>333</v>
      </c>
      <c r="G74" s="43" t="s">
        <v>334</v>
      </c>
      <c r="H74" s="26"/>
      <c r="I74" s="26" t="s">
        <v>335</v>
      </c>
      <c r="J74" s="26" t="s">
        <v>489</v>
      </c>
    </row>
    <row r="75" ht="45" customHeight="1" spans="1:10">
      <c r="A75" s="26" t="s">
        <v>208</v>
      </c>
      <c r="B75" s="26" t="s">
        <v>484</v>
      </c>
      <c r="C75" s="26" t="s">
        <v>337</v>
      </c>
      <c r="D75" s="26" t="s">
        <v>438</v>
      </c>
      <c r="E75" s="26" t="s">
        <v>490</v>
      </c>
      <c r="F75" s="26" t="s">
        <v>340</v>
      </c>
      <c r="G75" s="43" t="s">
        <v>491</v>
      </c>
      <c r="H75" s="26"/>
      <c r="I75" s="26" t="s">
        <v>335</v>
      </c>
      <c r="J75" s="26" t="s">
        <v>492</v>
      </c>
    </row>
    <row r="76" ht="45" customHeight="1" spans="1:10">
      <c r="A76" s="26" t="s">
        <v>208</v>
      </c>
      <c r="B76" s="26" t="s">
        <v>484</v>
      </c>
      <c r="C76" s="26" t="s">
        <v>343</v>
      </c>
      <c r="D76" s="26" t="s">
        <v>344</v>
      </c>
      <c r="E76" s="26" t="s">
        <v>345</v>
      </c>
      <c r="F76" s="26" t="s">
        <v>324</v>
      </c>
      <c r="G76" s="43" t="s">
        <v>346</v>
      </c>
      <c r="H76" s="26" t="s">
        <v>326</v>
      </c>
      <c r="I76" s="26" t="s">
        <v>327</v>
      </c>
      <c r="J76" s="26" t="s">
        <v>493</v>
      </c>
    </row>
  </sheetData>
  <mergeCells count="28">
    <mergeCell ref="A2:J2"/>
    <mergeCell ref="A3:H3"/>
    <mergeCell ref="A7:A11"/>
    <mergeCell ref="A12:A16"/>
    <mergeCell ref="A17:A23"/>
    <mergeCell ref="A24:A29"/>
    <mergeCell ref="A30:A35"/>
    <mergeCell ref="A36:A40"/>
    <mergeCell ref="A41:A45"/>
    <mergeCell ref="A46:A50"/>
    <mergeCell ref="A51:A55"/>
    <mergeCell ref="A56:A60"/>
    <mergeCell ref="A61:A65"/>
    <mergeCell ref="A66:A71"/>
    <mergeCell ref="A72:A76"/>
    <mergeCell ref="B7:B11"/>
    <mergeCell ref="B12:B16"/>
    <mergeCell ref="B17:B23"/>
    <mergeCell ref="B24:B29"/>
    <mergeCell ref="B30:B35"/>
    <mergeCell ref="B36:B40"/>
    <mergeCell ref="B41:B45"/>
    <mergeCell ref="B46:B50"/>
    <mergeCell ref="B51:B55"/>
    <mergeCell ref="B56:B60"/>
    <mergeCell ref="B61:B65"/>
    <mergeCell ref="B66:B71"/>
    <mergeCell ref="B72:B7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Ther</cp:lastModifiedBy>
  <dcterms:created xsi:type="dcterms:W3CDTF">2026-01-28T06:48:00Z</dcterms:created>
  <dcterms:modified xsi:type="dcterms:W3CDTF">2026-01-30T02:08:28Z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3BEF17527EB34FE9AB161E78B807E06F</vt:lpwstr>
  </property>
  <property fmtid="{D5CDD505-2E9C-101B-9397-08002B2CF9AE}" pid="3" name="KSOProductBuildVer">
    <vt:lpwstr>2052-11.8.2.12094</vt:lpwstr>
  </property>
</Properties>
</file>