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问卷调查汇总表（参建各方A卷）" sheetId="2" r:id="rId1"/>
    <sheet name="问卷调查汇总表（群众B卷）" sheetId="4" r:id="rId2"/>
  </sheets>
  <calcPr calcId="144525"/>
</workbook>
</file>

<file path=xl/sharedStrings.xml><?xml version="1.0" encoding="utf-8"?>
<sst xmlns="http://schemas.openxmlformats.org/spreadsheetml/2006/main" count="55" uniqueCount="34">
  <si>
    <t>附件5-1：</t>
  </si>
  <si>
    <t>玉溪市妇幼保健院迁建项目2024年绩效评价调查问卷结果汇总表（A卷）</t>
  </si>
  <si>
    <t>序号</t>
  </si>
  <si>
    <t>问卷内容</t>
  </si>
  <si>
    <t>问卷</t>
  </si>
  <si>
    <t>A（满意/能/无）</t>
  </si>
  <si>
    <t>B（一般）</t>
  </si>
  <si>
    <t>C（不满意）</t>
  </si>
  <si>
    <t>满意度%</t>
  </si>
  <si>
    <t>发放问卷</t>
  </si>
  <si>
    <t>收回问卷</t>
  </si>
  <si>
    <t>每题分值</t>
  </si>
  <si>
    <t>份数</t>
  </si>
  <si>
    <t>得分</t>
  </si>
  <si>
    <t>您对新建玉溪市妇幼保健院的设立评价如何？</t>
  </si>
  <si>
    <t>您对新建玉溪市妇幼保健院施工进度满意吗？</t>
  </si>
  <si>
    <t>“玉溪市妇幼保健院迁建项目”在施工过程中是否有扰民现象，有无市民投诉情况发生？</t>
  </si>
  <si>
    <t>4.新建玉溪市妇幼保健院已经运营，你觉得可以彻底解决玉溪市妇女儿童住院难、看病难的问题吗？</t>
  </si>
  <si>
    <t>5、医院已经运营半年，您对“玉溪市妇幼保健院迁建项目”建成运营期间的环境提升满意吗？</t>
  </si>
  <si>
    <t>新医院建设规模比原来医院空间扩大，住院楼床位119床，地上停车位210个，地下停车位38个，是否彻底解决了原医院存在的“功能设置不完善，布局不合理、停车难问题突出、妇女儿童健康业务工作无法拓展、医院管理难度大”的问题？</t>
  </si>
  <si>
    <t>合计</t>
  </si>
  <si>
    <t>备注：1.单选题：A.满分20分；B.满分5分；C.不得分；
      2.针对新建玉溪市妇幼保健院项目超概算的问题，您有什么见解？您认为该项目的管理部门工作在哪些地方还需要提升改进？全部回答：无。</t>
  </si>
  <si>
    <t>附件5-2：</t>
  </si>
  <si>
    <t>玉溪市妇幼保健院迁建项目2024年绩效评价调查问卷结果汇总表（B卷）</t>
  </si>
  <si>
    <r>
      <rPr>
        <b/>
        <sz val="11"/>
        <color rgb="FF000000"/>
        <rFont val="Times New Roman"/>
        <charset val="134"/>
      </rPr>
      <t>A</t>
    </r>
    <r>
      <rPr>
        <b/>
        <sz val="11"/>
        <color rgb="FF000000"/>
        <rFont val="仿宋"/>
        <charset val="134"/>
      </rPr>
      <t>（满意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"/>
        <charset val="134"/>
      </rPr>
      <t>能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"/>
        <charset val="134"/>
      </rPr>
      <t>无）</t>
    </r>
  </si>
  <si>
    <r>
      <rPr>
        <b/>
        <sz val="11"/>
        <color rgb="FF000000"/>
        <rFont val="Times New Roman"/>
        <charset val="134"/>
      </rPr>
      <t>B</t>
    </r>
    <r>
      <rPr>
        <b/>
        <sz val="11"/>
        <color rgb="FF000000"/>
        <rFont val="仿宋"/>
        <charset val="134"/>
      </rPr>
      <t>（一般）</t>
    </r>
  </si>
  <si>
    <r>
      <rPr>
        <b/>
        <sz val="11"/>
        <color rgb="FF000000"/>
        <rFont val="Times New Roman"/>
        <charset val="134"/>
      </rPr>
      <t>C</t>
    </r>
    <r>
      <rPr>
        <b/>
        <sz val="11"/>
        <color rgb="FF000000"/>
        <rFont val="仿宋"/>
        <charset val="134"/>
      </rPr>
      <t>（不满意）</t>
    </r>
  </si>
  <si>
    <r>
      <rPr>
        <b/>
        <sz val="11"/>
        <color rgb="FF000000"/>
        <rFont val="仿宋"/>
        <charset val="134"/>
      </rPr>
      <t>满意度</t>
    </r>
    <r>
      <rPr>
        <b/>
        <sz val="11"/>
        <color rgb="FF000000"/>
        <rFont val="Times New Roman"/>
        <charset val="134"/>
      </rPr>
      <t>%</t>
    </r>
  </si>
  <si>
    <t>新建妇幼保健院已经运营，您觉得该项目的实施是否改善了妇女儿童的医疗环境？</t>
  </si>
  <si>
    <r>
      <rPr>
        <sz val="11"/>
        <color rgb="FF000000"/>
        <rFont val="Times New Roman"/>
        <charset val="204"/>
      </rPr>
      <t>2.</t>
    </r>
    <r>
      <rPr>
        <sz val="11"/>
        <color rgb="FF000000"/>
        <rFont val="仿宋"/>
        <charset val="204"/>
      </rPr>
      <t>项目已经运营，您认为该项目的实施是否提高了妇女儿童的医疗服务需求保障？</t>
    </r>
  </si>
  <si>
    <r>
      <rPr>
        <sz val="11"/>
        <color rgb="FF000000"/>
        <rFont val="Times New Roman"/>
        <charset val="134"/>
      </rPr>
      <t>3.</t>
    </r>
    <r>
      <rPr>
        <sz val="11"/>
        <color rgb="FF000000"/>
        <rFont val="仿宋"/>
        <charset val="134"/>
      </rPr>
      <t>您觉得新建玉溪市妇幼保健院的服务怎么样？</t>
    </r>
  </si>
  <si>
    <r>
      <rPr>
        <sz val="11"/>
        <color rgb="FF000000"/>
        <rFont val="Times New Roman"/>
        <charset val="134"/>
      </rPr>
      <t>4.</t>
    </r>
    <r>
      <rPr>
        <sz val="11"/>
        <color rgb="FF000000"/>
        <rFont val="仿宋"/>
        <charset val="134"/>
      </rPr>
      <t>新建玉溪市妇幼保健院住院楼床位增加至</t>
    </r>
    <r>
      <rPr>
        <sz val="11"/>
        <color rgb="FF000000"/>
        <rFont val="Times New Roman"/>
        <charset val="134"/>
      </rPr>
      <t>119</t>
    </r>
    <r>
      <rPr>
        <sz val="11"/>
        <color rgb="FF000000"/>
        <rFont val="仿宋"/>
        <charset val="134"/>
      </rPr>
      <t>床，是否解决了住院难的问题？</t>
    </r>
  </si>
  <si>
    <r>
      <rPr>
        <sz val="11"/>
        <color rgb="FF000000"/>
        <rFont val="Times New Roman"/>
        <charset val="134"/>
      </rPr>
      <t>5.</t>
    </r>
    <r>
      <rPr>
        <sz val="11"/>
        <color rgb="FF000000"/>
        <rFont val="仿宋"/>
        <charset val="134"/>
      </rPr>
      <t>新建玉溪市妇幼保健院地上停车位</t>
    </r>
    <r>
      <rPr>
        <sz val="11"/>
        <color rgb="FF000000"/>
        <rFont val="Times New Roman"/>
        <charset val="134"/>
      </rPr>
      <t>201</t>
    </r>
    <r>
      <rPr>
        <sz val="11"/>
        <color rgb="FF000000"/>
        <rFont val="仿宋"/>
        <charset val="134"/>
      </rPr>
      <t>个，是否解决了便捷的就医环境？</t>
    </r>
  </si>
  <si>
    <r>
      <rPr>
        <sz val="11"/>
        <color rgb="FF000000"/>
        <rFont val="仿宋"/>
        <charset val="134"/>
      </rPr>
      <t>备注：</t>
    </r>
    <r>
      <rPr>
        <sz val="11"/>
        <color rgb="FF000000"/>
        <rFont val="Times New Roman"/>
        <charset val="134"/>
      </rPr>
      <t>1.</t>
    </r>
    <r>
      <rPr>
        <sz val="11"/>
        <color rgb="FF000000"/>
        <rFont val="仿宋"/>
        <charset val="134"/>
      </rPr>
      <t>单选题：</t>
    </r>
    <r>
      <rPr>
        <sz val="11"/>
        <color rgb="FF000000"/>
        <rFont val="Times New Roman"/>
        <charset val="134"/>
      </rPr>
      <t>A.</t>
    </r>
    <r>
      <rPr>
        <sz val="11"/>
        <color rgb="FF000000"/>
        <rFont val="仿宋"/>
        <charset val="134"/>
      </rPr>
      <t>满分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仿宋"/>
        <charset val="134"/>
      </rPr>
      <t>分；</t>
    </r>
    <r>
      <rPr>
        <sz val="11"/>
        <color rgb="FF000000"/>
        <rFont val="Times New Roman"/>
        <charset val="134"/>
      </rPr>
      <t>B.</t>
    </r>
    <r>
      <rPr>
        <sz val="11"/>
        <color rgb="FF000000"/>
        <rFont val="仿宋"/>
        <charset val="134"/>
      </rPr>
      <t>满分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"/>
        <charset val="134"/>
      </rPr>
      <t>分；</t>
    </r>
    <r>
      <rPr>
        <sz val="11"/>
        <color rgb="FF000000"/>
        <rFont val="Times New Roman"/>
        <charset val="134"/>
      </rPr>
      <t>C.</t>
    </r>
    <r>
      <rPr>
        <sz val="11"/>
        <color rgb="FF000000"/>
        <rFont val="仿宋"/>
        <charset val="134"/>
      </rPr>
      <t>不得分；</t>
    </r>
    <r>
      <rPr>
        <sz val="11"/>
        <color rgb="FF000000"/>
        <rFont val="Times New Roman"/>
        <charset val="134"/>
      </rPr>
      <t xml:space="preserve">
      2.</t>
    </r>
    <r>
      <rPr>
        <sz val="11"/>
        <color rgb="FF000000"/>
        <rFont val="仿宋"/>
        <charset val="134"/>
      </rPr>
      <t>您对玉溪市妇幼保健院运营后工作有其他的意见或建议？全部回答：无。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</si>
</sst>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0"/>
      <color rgb="FF000000"/>
      <name val="Times New Roman"/>
      <charset val="20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仿宋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"/>
      <charset val="204"/>
    </font>
    <font>
      <sz val="11"/>
      <color rgb="FF000000"/>
      <name val="Times New Roman"/>
      <charset val="204"/>
    </font>
    <font>
      <sz val="11"/>
      <color rgb="FF000000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1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9" fillId="9" borderId="3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7" fillId="8" borderId="3" applyNumberFormat="false" applyAlignment="false" applyProtection="false">
      <alignment vertical="center"/>
    </xf>
    <xf numFmtId="0" fontId="18" fillId="9" borderId="4" applyNumberFormat="false" applyAlignment="false" applyProtection="false">
      <alignment vertical="center"/>
    </xf>
    <xf numFmtId="0" fontId="28" fillId="31" borderId="8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6" fillId="7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0">
    <xf numFmtId="0" fontId="0" fillId="0" borderId="0" xfId="0" applyFill="true" applyBorder="true" applyAlignment="true">
      <alignment horizontal="left" vertical="top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9" fontId="7" fillId="0" borderId="1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justify" vertical="center" indent="2"/>
    </xf>
    <xf numFmtId="0" fontId="10" fillId="0" borderId="0" xfId="0" applyFont="true" applyFill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6" workbookViewId="0">
      <selection activeCell="F10" sqref="F10"/>
    </sheetView>
  </sheetViews>
  <sheetFormatPr defaultColWidth="9" defaultRowHeight="13.5"/>
  <cols>
    <col min="1" max="1" width="6.5047619047619" style="3" customWidth="true"/>
    <col min="2" max="2" width="42" style="3" customWidth="true"/>
    <col min="3" max="3" width="9.1047619047619" style="3" customWidth="true"/>
    <col min="4" max="4" width="9.4" style="3" customWidth="true"/>
    <col min="5" max="5" width="10" style="3" customWidth="true"/>
    <col min="6" max="6" width="8.6" style="3" customWidth="true"/>
    <col min="7" max="7" width="12.1047619047619" style="3" customWidth="true"/>
    <col min="8" max="9" width="9" style="3"/>
    <col min="10" max="10" width="9" style="1"/>
    <col min="11" max="16365" width="9" style="3"/>
    <col min="16367" max="16384" width="9" style="3"/>
  </cols>
  <sheetData>
    <row r="1" ht="21.75" customHeight="true" spans="1:7">
      <c r="A1" s="17" t="s">
        <v>0</v>
      </c>
      <c r="B1" s="17"/>
      <c r="C1" s="17"/>
      <c r="D1" s="17"/>
      <c r="E1" s="17"/>
      <c r="F1" s="17"/>
      <c r="G1" s="17"/>
    </row>
    <row r="2" ht="30.2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true" ht="27" customHeight="true" spans="1:14">
      <c r="A3" s="6" t="s">
        <v>2</v>
      </c>
      <c r="B3" s="6" t="s">
        <v>3</v>
      </c>
      <c r="C3" s="6" t="s">
        <v>4</v>
      </c>
      <c r="D3" s="6"/>
      <c r="E3" s="6" t="s">
        <v>5</v>
      </c>
      <c r="F3" s="6"/>
      <c r="G3" s="6"/>
      <c r="H3" s="6" t="s">
        <v>6</v>
      </c>
      <c r="I3" s="6"/>
      <c r="J3" s="6"/>
      <c r="K3" s="6" t="s">
        <v>7</v>
      </c>
      <c r="L3" s="6"/>
      <c r="M3" s="6"/>
      <c r="N3" s="6" t="s">
        <v>8</v>
      </c>
    </row>
    <row r="4" s="1" customFormat="true" ht="30" customHeight="true" spans="1:14">
      <c r="A4" s="6"/>
      <c r="B4" s="6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11</v>
      </c>
      <c r="I4" s="6" t="s">
        <v>12</v>
      </c>
      <c r="J4" s="6" t="s">
        <v>13</v>
      </c>
      <c r="K4" s="6" t="s">
        <v>11</v>
      </c>
      <c r="L4" s="6" t="s">
        <v>12</v>
      </c>
      <c r="M4" s="6" t="s">
        <v>13</v>
      </c>
      <c r="N4" s="6"/>
    </row>
    <row r="5" ht="31" customHeight="true" spans="1:14">
      <c r="A5" s="12">
        <v>1</v>
      </c>
      <c r="B5" s="18" t="s">
        <v>14</v>
      </c>
      <c r="C5" s="8">
        <v>20</v>
      </c>
      <c r="D5" s="8">
        <v>20</v>
      </c>
      <c r="E5" s="8">
        <v>15</v>
      </c>
      <c r="F5" s="8">
        <v>19</v>
      </c>
      <c r="G5" s="8">
        <f t="shared" ref="G5:G10" si="0">E5*F5</f>
        <v>285</v>
      </c>
      <c r="H5" s="8">
        <v>5</v>
      </c>
      <c r="I5" s="8">
        <v>1</v>
      </c>
      <c r="J5" s="8">
        <f t="shared" ref="J5:J10" si="1">H5*I5</f>
        <v>5</v>
      </c>
      <c r="K5" s="8">
        <v>0</v>
      </c>
      <c r="L5" s="8"/>
      <c r="M5" s="8">
        <f t="shared" ref="M5:M9" si="2">K5*L5</f>
        <v>0</v>
      </c>
      <c r="N5" s="16">
        <f>(G5+J5)/300</f>
        <v>0.966666666666667</v>
      </c>
    </row>
    <row r="6" ht="34" customHeight="true" spans="1:14">
      <c r="A6" s="12">
        <v>2</v>
      </c>
      <c r="B6" s="18" t="s">
        <v>15</v>
      </c>
      <c r="C6" s="8">
        <v>20</v>
      </c>
      <c r="D6" s="8">
        <v>20</v>
      </c>
      <c r="E6" s="8">
        <v>15</v>
      </c>
      <c r="F6" s="8">
        <v>19</v>
      </c>
      <c r="G6" s="8">
        <f t="shared" si="0"/>
        <v>285</v>
      </c>
      <c r="H6" s="8">
        <v>5</v>
      </c>
      <c r="I6" s="8">
        <v>1</v>
      </c>
      <c r="J6" s="8">
        <f t="shared" si="1"/>
        <v>5</v>
      </c>
      <c r="K6" s="8">
        <v>0</v>
      </c>
      <c r="L6" s="8"/>
      <c r="M6" s="8">
        <f t="shared" si="2"/>
        <v>0</v>
      </c>
      <c r="N6" s="16">
        <f>(G6+J6)/300</f>
        <v>0.966666666666667</v>
      </c>
    </row>
    <row r="7" ht="46" customHeight="true" spans="1:14">
      <c r="A7" s="12">
        <v>3</v>
      </c>
      <c r="B7" s="18" t="s">
        <v>16</v>
      </c>
      <c r="C7" s="8">
        <v>20</v>
      </c>
      <c r="D7" s="8">
        <v>20</v>
      </c>
      <c r="E7" s="8">
        <v>15</v>
      </c>
      <c r="F7" s="8">
        <v>20</v>
      </c>
      <c r="G7" s="8">
        <f t="shared" si="0"/>
        <v>300</v>
      </c>
      <c r="H7" s="8">
        <v>5</v>
      </c>
      <c r="I7" s="8"/>
      <c r="J7" s="8">
        <f t="shared" si="1"/>
        <v>0</v>
      </c>
      <c r="K7" s="8">
        <v>0</v>
      </c>
      <c r="L7" s="8"/>
      <c r="M7" s="8">
        <f t="shared" si="2"/>
        <v>0</v>
      </c>
      <c r="N7" s="16">
        <f>(G7+J7)/300</f>
        <v>1</v>
      </c>
    </row>
    <row r="8" ht="53" customHeight="true" spans="1:14">
      <c r="A8" s="12">
        <v>4</v>
      </c>
      <c r="B8" s="18" t="s">
        <v>17</v>
      </c>
      <c r="C8" s="8">
        <v>20</v>
      </c>
      <c r="D8" s="8">
        <v>20</v>
      </c>
      <c r="E8" s="8">
        <v>15</v>
      </c>
      <c r="F8" s="8">
        <v>20</v>
      </c>
      <c r="G8" s="8">
        <f t="shared" si="0"/>
        <v>300</v>
      </c>
      <c r="H8" s="8">
        <v>5</v>
      </c>
      <c r="I8" s="8"/>
      <c r="J8" s="8">
        <f t="shared" si="1"/>
        <v>0</v>
      </c>
      <c r="K8" s="8">
        <v>0</v>
      </c>
      <c r="L8" s="8"/>
      <c r="M8" s="8">
        <f t="shared" si="2"/>
        <v>0</v>
      </c>
      <c r="N8" s="16">
        <f>(G8+J8)/300</f>
        <v>1</v>
      </c>
    </row>
    <row r="9" ht="52" customHeight="true" spans="1:14">
      <c r="A9" s="12">
        <v>5</v>
      </c>
      <c r="B9" s="18" t="s">
        <v>18</v>
      </c>
      <c r="C9" s="8">
        <v>20</v>
      </c>
      <c r="D9" s="8">
        <v>20</v>
      </c>
      <c r="E9" s="8">
        <v>15</v>
      </c>
      <c r="F9" s="8">
        <v>20</v>
      </c>
      <c r="G9" s="8">
        <f t="shared" si="0"/>
        <v>300</v>
      </c>
      <c r="H9" s="8">
        <v>5</v>
      </c>
      <c r="I9" s="8"/>
      <c r="J9" s="8">
        <f t="shared" si="1"/>
        <v>0</v>
      </c>
      <c r="K9" s="8">
        <v>0</v>
      </c>
      <c r="L9" s="8"/>
      <c r="M9" s="8">
        <f t="shared" si="2"/>
        <v>0</v>
      </c>
      <c r="N9" s="16">
        <f>(G9+J9)/300</f>
        <v>1</v>
      </c>
    </row>
    <row r="10" ht="90" customHeight="true" spans="1:14">
      <c r="A10" s="12">
        <v>6</v>
      </c>
      <c r="B10" s="18" t="s">
        <v>19</v>
      </c>
      <c r="C10" s="8">
        <v>20</v>
      </c>
      <c r="D10" s="8">
        <v>20</v>
      </c>
      <c r="E10" s="8">
        <v>25</v>
      </c>
      <c r="F10" s="8">
        <v>16</v>
      </c>
      <c r="G10" s="8">
        <f t="shared" si="0"/>
        <v>400</v>
      </c>
      <c r="H10" s="8">
        <v>5</v>
      </c>
      <c r="I10" s="8">
        <v>4</v>
      </c>
      <c r="J10" s="8">
        <f t="shared" si="1"/>
        <v>20</v>
      </c>
      <c r="K10" s="8"/>
      <c r="L10" s="8"/>
      <c r="M10" s="8"/>
      <c r="N10" s="16">
        <f>(G10+J10)/500</f>
        <v>0.84</v>
      </c>
    </row>
    <row r="11" ht="24.95" customHeight="true" spans="1:14">
      <c r="A11" s="12" t="s">
        <v>20</v>
      </c>
      <c r="B11" s="12"/>
      <c r="C11" s="8"/>
      <c r="D11" s="8"/>
      <c r="E11" s="8">
        <f>SUM(E5:E10)</f>
        <v>100</v>
      </c>
      <c r="F11" s="8"/>
      <c r="G11" s="8">
        <f>SUM(G5:G10)</f>
        <v>1870</v>
      </c>
      <c r="H11" s="8"/>
      <c r="I11" s="8">
        <f>SUM(I5:I10)</f>
        <v>6</v>
      </c>
      <c r="J11" s="8">
        <f>SUM(J5:J10)</f>
        <v>30</v>
      </c>
      <c r="K11" s="8"/>
      <c r="L11" s="8">
        <f>SUM(L5:L9)</f>
        <v>0</v>
      </c>
      <c r="M11" s="8"/>
      <c r="N11" s="16">
        <f>(G11+J11)/2000</f>
        <v>0.95</v>
      </c>
    </row>
    <row r="12" ht="34" customHeight="true" spans="1:14">
      <c r="A12" s="13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="2" customFormat="true" ht="24.95" customHeight="true" spans="10:10">
      <c r="J13" s="15"/>
    </row>
  </sheetData>
  <mergeCells count="11">
    <mergeCell ref="A1:G1"/>
    <mergeCell ref="A2:N2"/>
    <mergeCell ref="C3:D3"/>
    <mergeCell ref="E3:G3"/>
    <mergeCell ref="H3:J3"/>
    <mergeCell ref="K3:M3"/>
    <mergeCell ref="A11:B11"/>
    <mergeCell ref="A12:N12"/>
    <mergeCell ref="A3:A4"/>
    <mergeCell ref="B3:B4"/>
    <mergeCell ref="N3:N4"/>
  </mergeCells>
  <pageMargins left="0.826388888888889" right="0.7" top="1.25972222222222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Normal="100" zoomScaleSheetLayoutView="100" workbookViewId="0">
      <selection activeCell="A1" sqref="A1:G1"/>
    </sheetView>
  </sheetViews>
  <sheetFormatPr defaultColWidth="9" defaultRowHeight="13.5"/>
  <cols>
    <col min="1" max="1" width="9.01904761904762" style="3" customWidth="true"/>
    <col min="2" max="2" width="37.2" style="3" customWidth="true"/>
    <col min="3" max="3" width="10.5047619047619" style="3" customWidth="true"/>
    <col min="4" max="4" width="10.6" style="3" customWidth="true"/>
    <col min="5" max="5" width="11.2952380952381" style="3" customWidth="true"/>
    <col min="6" max="6" width="11.7047619047619" style="3" customWidth="true"/>
    <col min="7" max="7" width="12.1047619047619" style="3" customWidth="true"/>
    <col min="8" max="9" width="9" style="3"/>
    <col min="10" max="10" width="9" style="1"/>
    <col min="11" max="16365" width="9" style="3"/>
    <col min="16367" max="16384" width="9" style="3"/>
  </cols>
  <sheetData>
    <row r="1" ht="21.75" customHeight="true" spans="1:7">
      <c r="A1" s="4" t="s">
        <v>22</v>
      </c>
      <c r="B1" s="4"/>
      <c r="C1" s="4"/>
      <c r="D1" s="4"/>
      <c r="E1" s="4"/>
      <c r="F1" s="4"/>
      <c r="G1" s="4"/>
    </row>
    <row r="2" ht="30.2" customHeight="true" spans="1:14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true" ht="61" customHeight="true" spans="1:14">
      <c r="A3" s="6" t="s">
        <v>2</v>
      </c>
      <c r="B3" s="6" t="s">
        <v>3</v>
      </c>
      <c r="C3" s="6" t="s">
        <v>4</v>
      </c>
      <c r="D3" s="7"/>
      <c r="E3" s="7" t="s">
        <v>24</v>
      </c>
      <c r="F3" s="7"/>
      <c r="G3" s="7"/>
      <c r="H3" s="7" t="s">
        <v>25</v>
      </c>
      <c r="I3" s="7"/>
      <c r="J3" s="7"/>
      <c r="K3" s="7" t="s">
        <v>26</v>
      </c>
      <c r="L3" s="7"/>
      <c r="M3" s="7"/>
      <c r="N3" s="6" t="s">
        <v>27</v>
      </c>
    </row>
    <row r="4" s="1" customFormat="true" ht="38.1" customHeight="true" spans="1:14">
      <c r="A4" s="7"/>
      <c r="B4" s="7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11</v>
      </c>
      <c r="I4" s="6" t="s">
        <v>12</v>
      </c>
      <c r="J4" s="6" t="s">
        <v>13</v>
      </c>
      <c r="K4" s="6" t="s">
        <v>11</v>
      </c>
      <c r="L4" s="6" t="s">
        <v>12</v>
      </c>
      <c r="M4" s="6" t="s">
        <v>13</v>
      </c>
      <c r="N4" s="7"/>
    </row>
    <row r="5" ht="37" customHeight="true" spans="1:14">
      <c r="A5" s="8">
        <v>1</v>
      </c>
      <c r="B5" s="9" t="s">
        <v>28</v>
      </c>
      <c r="C5" s="8">
        <v>80</v>
      </c>
      <c r="D5" s="8">
        <v>80</v>
      </c>
      <c r="E5" s="8">
        <v>20</v>
      </c>
      <c r="F5" s="8">
        <v>80</v>
      </c>
      <c r="G5" s="8">
        <f t="shared" ref="G5:G9" si="0">E5*F5</f>
        <v>1600</v>
      </c>
      <c r="H5" s="8">
        <v>5</v>
      </c>
      <c r="I5" s="8"/>
      <c r="J5" s="8">
        <f t="shared" ref="J5:J9" si="1">H5*I5</f>
        <v>0</v>
      </c>
      <c r="K5" s="8">
        <v>0</v>
      </c>
      <c r="L5" s="8"/>
      <c r="M5" s="8">
        <f t="shared" ref="M5:M9" si="2">K5*L5</f>
        <v>0</v>
      </c>
      <c r="N5" s="16">
        <f>(G5+J5)/1600</f>
        <v>1</v>
      </c>
    </row>
    <row r="6" ht="39" customHeight="true" spans="1:14">
      <c r="A6" s="8">
        <v>2</v>
      </c>
      <c r="B6" s="10" t="s">
        <v>29</v>
      </c>
      <c r="C6" s="8">
        <v>80</v>
      </c>
      <c r="D6" s="8">
        <v>80</v>
      </c>
      <c r="E6" s="8">
        <v>20</v>
      </c>
      <c r="F6" s="8">
        <v>75</v>
      </c>
      <c r="G6" s="8">
        <f t="shared" si="0"/>
        <v>1500</v>
      </c>
      <c r="H6" s="8">
        <v>5</v>
      </c>
      <c r="I6" s="8">
        <v>5</v>
      </c>
      <c r="J6" s="8">
        <f t="shared" si="1"/>
        <v>25</v>
      </c>
      <c r="K6" s="8">
        <v>0</v>
      </c>
      <c r="L6" s="8"/>
      <c r="M6" s="8">
        <f t="shared" si="2"/>
        <v>0</v>
      </c>
      <c r="N6" s="16">
        <f>(G6+J6)/1600</f>
        <v>0.953125</v>
      </c>
    </row>
    <row r="7" ht="34" customHeight="true" spans="1:14">
      <c r="A7" s="8">
        <v>3</v>
      </c>
      <c r="B7" s="11" t="s">
        <v>30</v>
      </c>
      <c r="C7" s="8">
        <v>80</v>
      </c>
      <c r="D7" s="8">
        <v>80</v>
      </c>
      <c r="E7" s="8">
        <v>20</v>
      </c>
      <c r="F7" s="8">
        <v>69</v>
      </c>
      <c r="G7" s="8">
        <f t="shared" si="0"/>
        <v>1380</v>
      </c>
      <c r="H7" s="8">
        <v>5</v>
      </c>
      <c r="I7" s="8">
        <v>11</v>
      </c>
      <c r="J7" s="8">
        <f t="shared" si="1"/>
        <v>55</v>
      </c>
      <c r="K7" s="8">
        <v>0</v>
      </c>
      <c r="L7" s="8"/>
      <c r="M7" s="8">
        <f t="shared" si="2"/>
        <v>0</v>
      </c>
      <c r="N7" s="16">
        <f>(G7+J7)/1600</f>
        <v>0.896875</v>
      </c>
    </row>
    <row r="8" ht="42" customHeight="true" spans="1:14">
      <c r="A8" s="8">
        <v>4</v>
      </c>
      <c r="B8" s="11" t="s">
        <v>31</v>
      </c>
      <c r="C8" s="8">
        <v>80</v>
      </c>
      <c r="D8" s="8">
        <v>80</v>
      </c>
      <c r="E8" s="8">
        <v>20</v>
      </c>
      <c r="F8" s="8">
        <v>76</v>
      </c>
      <c r="G8" s="8">
        <f t="shared" si="0"/>
        <v>1520</v>
      </c>
      <c r="H8" s="8">
        <v>5</v>
      </c>
      <c r="I8" s="8">
        <v>4</v>
      </c>
      <c r="J8" s="8">
        <f t="shared" si="1"/>
        <v>20</v>
      </c>
      <c r="K8" s="8">
        <v>0</v>
      </c>
      <c r="L8" s="8"/>
      <c r="M8" s="8">
        <f t="shared" si="2"/>
        <v>0</v>
      </c>
      <c r="N8" s="16">
        <f>(G8+J8)/1600</f>
        <v>0.9625</v>
      </c>
    </row>
    <row r="9" ht="44" customHeight="true" spans="1:14">
      <c r="A9" s="8">
        <v>5</v>
      </c>
      <c r="B9" s="11" t="s">
        <v>32</v>
      </c>
      <c r="C9" s="8">
        <v>80</v>
      </c>
      <c r="D9" s="8">
        <v>80</v>
      </c>
      <c r="E9" s="8">
        <v>20</v>
      </c>
      <c r="F9" s="8">
        <v>79</v>
      </c>
      <c r="G9" s="8">
        <f t="shared" si="0"/>
        <v>1580</v>
      </c>
      <c r="H9" s="8">
        <v>5</v>
      </c>
      <c r="I9" s="8">
        <v>1</v>
      </c>
      <c r="J9" s="8">
        <f t="shared" si="1"/>
        <v>5</v>
      </c>
      <c r="K9" s="8">
        <v>0</v>
      </c>
      <c r="L9" s="8"/>
      <c r="M9" s="8">
        <f t="shared" si="2"/>
        <v>0</v>
      </c>
      <c r="N9" s="16">
        <f>(G9+J9)/1600</f>
        <v>0.990625</v>
      </c>
    </row>
    <row r="10" ht="24.95" customHeight="true" spans="1:14">
      <c r="A10" s="12" t="s">
        <v>20</v>
      </c>
      <c r="B10" s="8"/>
      <c r="C10" s="8"/>
      <c r="D10" s="8"/>
      <c r="E10" s="8"/>
      <c r="F10" s="8">
        <f t="shared" ref="F10:J10" si="3">SUM(F5:F9)</f>
        <v>379</v>
      </c>
      <c r="G10" s="8">
        <f t="shared" si="3"/>
        <v>7580</v>
      </c>
      <c r="H10" s="8"/>
      <c r="I10" s="8">
        <f t="shared" si="3"/>
        <v>21</v>
      </c>
      <c r="J10" s="8">
        <f t="shared" si="3"/>
        <v>105</v>
      </c>
      <c r="K10" s="8"/>
      <c r="L10" s="8">
        <f>SUM(L5:L9)</f>
        <v>0</v>
      </c>
      <c r="M10" s="8"/>
      <c r="N10" s="16">
        <f>(G10+J10)/8000</f>
        <v>0.960625</v>
      </c>
    </row>
    <row r="11" ht="36" customHeight="true" spans="1:14">
      <c r="A11" s="13" t="s">
        <v>33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="2" customFormat="true" ht="24.95" customHeight="true" spans="10:10">
      <c r="J12" s="15"/>
    </row>
  </sheetData>
  <mergeCells count="11">
    <mergeCell ref="A1:G1"/>
    <mergeCell ref="A2:N2"/>
    <mergeCell ref="C3:D3"/>
    <mergeCell ref="E3:G3"/>
    <mergeCell ref="H3:J3"/>
    <mergeCell ref="K3:M3"/>
    <mergeCell ref="A10:B10"/>
    <mergeCell ref="A11:N11"/>
    <mergeCell ref="A3:A4"/>
    <mergeCell ref="B3:B4"/>
    <mergeCell ref="N3:N4"/>
  </mergeCells>
  <pageMargins left="0.826388888888889" right="0.7" top="1.25972222222222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问卷调查汇总表（参建各方A卷）</vt:lpstr>
      <vt:lpstr>问卷调查汇总表（群众B卷）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 Yu</dc:creator>
  <cp:lastModifiedBy>user</cp:lastModifiedBy>
  <dcterms:created xsi:type="dcterms:W3CDTF">2022-07-23T15:26:00Z</dcterms:created>
  <dcterms:modified xsi:type="dcterms:W3CDTF">2025-09-09T09:23:11Z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D4B4E653C6D74E42AC976784C5BCE7AA</vt:lpwstr>
  </property>
  <property fmtid="{D5CDD505-2E9C-101B-9397-08002B2CF9AE}" pid="3" name="KSOProductBuildVer">
    <vt:lpwstr>2052-11.8.2.10251</vt:lpwstr>
  </property>
</Properties>
</file>