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<sst xmlns="http://schemas.openxmlformats.org/spreadsheetml/2006/main" count="749" uniqueCount="341">
  <si>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</si>
  <si>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</si>
  <si>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</si>
  <si>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</si>
  <si>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</si>
  <si>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</si>
  <si>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</si>
  <si>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</si>
  <si>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</si>
  <si>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</si>
  <si>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</si>
  <si>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</si>
  <si>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</si>
  <si>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</si>
  <si>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</si>
  <si>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</si>
  <si>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</si>
  <si>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</si>
  <si>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</si>
  <si>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</si>
  <si>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</si>
  <si>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</si>
  <si>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</si>
  <si>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</si>
  <si>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</si>
  <si>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</si>
  <si>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</si>
  <si>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</si>
  <si>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</si>
  <si>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</si>
  <si>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</si>
  <si>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</si>
  <si>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</si>
  <si>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</si>
  <si>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</si>
  <si>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</si>
  <si>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</si>
  <si>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</si>
  <si>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</si>
  <si>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</si>
  <si>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</si>
  <si>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</si>
  <si>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</si>
  <si>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</si>
  <si>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</si>
  <si>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</si>
  <si>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</si>
  <si>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</si>
  <si>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</si>
  <si>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</si>
  <si>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</si>
  <si>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</si>
  <si>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</si>
  <si>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</si>
  <si>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</si>
  <si>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</si>
  <si>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</si>
  <si>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</si>
  <si>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</si>
  <si>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</si>
  <si>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</si>
  <si>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</si>
  <si>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</si>
  <si>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117008</t>
  </si>
  <si>
    <t>玉溪市人事考试院</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</si>
  <si>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</si>
  <si>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</si>
  <si>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</si>
  <si>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</si>
  <si>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</si>
  <si>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</si>
  <si>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</si>
  <si>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</si>
  <si>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</si>
  <si>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</si>
  <si>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</si>
  <si>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</si>
  <si>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</si>
  <si>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</si>
  <si>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20801</t>
  </si>
  <si>
    <t>2080150</t>
  </si>
  <si>
    <t>20805</t>
  </si>
  <si>
    <t>2080505</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</si>
  <si>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</si>
  <si>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</si>
  <si>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</si>
  <si>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</si>
  <si>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</si>
  <si>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</si>
  <si>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</si>
  <si>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</si>
  <si>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</si>
  <si>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</si>
  <si>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</si>
  <si>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</si>
  <si>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</si>
  <si>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</si>
  <si>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</si>
  <si>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</si>
  <si>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</si>
  <si>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</si>
  <si>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</si>
  <si>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</si>
  <si>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</si>
  <si>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</si>
  <si>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</si>
  <si>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</si>
  <si>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</si>
  <si>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</si>
  <si>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</si>
  <si>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</si>
  <si>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</si>
  <si>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</si>
  <si>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</si>
  <si>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</si>
  <si>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</si>
  <si>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</si>
  <si>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</si>
  <si>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</si>
  <si>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</si>
  <si>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</si>
  <si>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</si>
  <si>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</si>
  <si>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</si>
  <si>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</si>
  <si>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</si>
  <si>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</si>
  <si>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</si>
  <si>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</si>
  <si>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</si>
  <si>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</si>
  <si>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</si>
  <si>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</si>
  <si>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</si>
  <si>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</si>
  <si>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</si>
  <si>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</si>
  <si>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</si>
  <si>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530400210000000628341</t>
  </si>
  <si>
    <t>事业人员工资支出</t>
  </si>
  <si>
    <t>事业运行</t>
  </si>
  <si>
    <t>30101</t>
  </si>
  <si>
    <t>基本工资</t>
  </si>
  <si>
    <t>30102</t>
  </si>
  <si>
    <t>津贴补贴</t>
  </si>
  <si>
    <t>30107</t>
  </si>
  <si>
    <t>绩效工资</t>
  </si>
  <si>
    <t>购房补贴</t>
  </si>
  <si>
    <t>530400210000000628342</t>
  </si>
  <si>
    <t>社会保障缴费</t>
  </si>
  <si>
    <t>30112</t>
  </si>
  <si>
    <t>其他社会保障缴费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</si>
  <si>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</si>
  <si>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</si>
  <si>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</si>
  <si>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</si>
  <si>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</si>
  <si>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</si>
  <si>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</si>
  <si>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</si>
  <si>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</si>
  <si>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</si>
  <si>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530400210000000628343</t>
  </si>
  <si>
    <t>住房公积金</t>
  </si>
  <si>
    <t>30113</t>
  </si>
  <si>
    <t>530400210000000628345</t>
  </si>
  <si>
    <t>工会经费</t>
  </si>
  <si>
    <t>30228</t>
  </si>
  <si>
    <t>530400210000000628347</t>
  </si>
  <si>
    <t>一般公用经费</t>
  </si>
  <si>
    <t>30201</t>
  </si>
  <si>
    <t>办公费</t>
  </si>
  <si>
    <t>30205</t>
  </si>
  <si>
    <t>水费</t>
  </si>
  <si>
    <t>30206</t>
  </si>
  <si>
    <t>电费</t>
  </si>
  <si>
    <t>30207</t>
  </si>
  <si>
    <t>邮电费</t>
  </si>
  <si>
    <t>30211</t>
  </si>
  <si>
    <t>差旅费</t>
  </si>
  <si>
    <t>30229</t>
  </si>
  <si>
    <t>福利费</t>
  </si>
  <si>
    <t>30239</t>
  </si>
  <si>
    <t>其他交通费用</t>
  </si>
  <si>
    <t>30299</t>
  </si>
  <si>
    <t>其他商品和服务支出</t>
  </si>
  <si>
    <t>31002</t>
  </si>
  <si>
    <t>办公设备购置</t>
  </si>
  <si>
    <t>530400221100000570241</t>
  </si>
  <si>
    <t>30217</t>
  </si>
  <si>
    <t>530400241100002386238</t>
  </si>
  <si>
    <t>奖励性绩效工资（工资部分）经费</t>
  </si>
  <si>
    <t>530400241100002386339</t>
  </si>
  <si>
    <t>奖励性绩效工资（高于部分）经费</t>
  </si>
  <si>
    <t>530400241100002387984</t>
  </si>
  <si>
    <t>工作业务经费</t>
  </si>
  <si>
    <t>30226</t>
  </si>
  <si>
    <t>劳务费</t>
  </si>
  <si>
    <t>530400241100003008168</t>
  </si>
  <si>
    <t>奖励性绩效工资（倾斜部分）资金</t>
  </si>
  <si>
    <t>530400251100003843935</t>
  </si>
  <si>
    <t>物业管理费</t>
  </si>
  <si>
    <t>30209</t>
  </si>
  <si>
    <t>预算05-1表</t>
  </si>
  <si>
    <t>2025年部门项目支出预算表</t>
  </si>
  <si>
    <t>项目分类</t>
  </si>
  <si>
    <t>项目单位</t>
  </si>
  <si>
    <t>本年拨款</t>
  </si>
  <si>
    <t>单位资金</t>
  </si>
  <si>
    <t>其中：本次下达</t>
  </si>
  <si>
    <t>人事考试业务经费</t>
  </si>
  <si>
    <t>专项业务类</t>
  </si>
  <si>
    <t>530400200000000000659</t>
  </si>
  <si>
    <t>30227</t>
  </si>
  <si>
    <t>委托业务费</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</si>
  <si>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</si>
  <si>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</si>
  <si>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</si>
  <si>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</si>
  <si>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</si>
  <si>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</si>
  <si>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</si>
  <si>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</si>
  <si>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</si>
  <si>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</si>
  <si>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</si>
  <si>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</si>
  <si>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</si>
  <si>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备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为奋力推进中国式现代化玉溪实践提供人才保障。</t>
  </si>
  <si>
    <t>产出指标</t>
  </si>
  <si>
    <t>数量指标</t>
  </si>
  <si>
    <t>参加考试人数</t>
  </si>
  <si>
    <t>&gt;=</t>
  </si>
  <si>
    <t>100000</t>
  </si>
  <si>
    <t>人次</t>
  </si>
  <si>
    <t>定量指标</t>
  </si>
  <si>
    <t>①考核参加考试的考生人数。②完成率=参加考试人数/100000×100%。</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</si>
  <si>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务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为奋力推进中国式现代化玉溪实践提供人才保障。</t>
  </si>
  <si>
    <t>完成考试场次</t>
  </si>
  <si>
    <t>场</t>
  </si>
  <si>
    <t>①考核完成考试场次。②完成率=完成考试场次/10×100%。</t>
  </si>
  <si>
    <t>发放考务费人次</t>
  </si>
  <si>
    <t>10000</t>
  </si>
  <si>
    <t>①发放考务费人次。②完成率=发放考务费人次/10000×100%。</t>
  </si>
  <si>
    <t>质量指标</t>
  </si>
  <si>
    <t>保障考试公平公正率</t>
  </si>
  <si>
    <t>=</t>
  </si>
  <si>
    <t>100</t>
  </si>
  <si>
    <t>%</t>
  </si>
  <si>
    <t>反映考试工作公平公正情况。考试公平公正率=（考试场次-考试被投诉违背公平公正次数）/考试场次*100%</t>
  </si>
  <si>
    <t>保障考试安全率</t>
  </si>
  <si>
    <t>反映考试工作安全性。考试安全率=（考试场次-考试安全事故次数）/考试场次*100%</t>
  </si>
  <si>
    <t>时效指标</t>
  </si>
  <si>
    <t>完成及时率</t>
  </si>
  <si>
    <t>反映完成及时率情况</t>
  </si>
  <si>
    <t>效益指标</t>
  </si>
  <si>
    <t>社会效益</t>
  </si>
  <si>
    <t>政策知晓率</t>
  </si>
  <si>
    <t>反映政策知晓率情况。政策知晓率=调查中政策知晓人数/调查总人数*100%</t>
  </si>
  <si>
    <t>促进就业岗位数</t>
  </si>
  <si>
    <t>50</t>
  </si>
  <si>
    <t>个</t>
  </si>
  <si>
    <t>①考试工作促进就业岗位情况。②完成率=实际完成值/50*100%</t>
  </si>
  <si>
    <t>满意度指标</t>
  </si>
  <si>
    <t>服务对象满意度</t>
  </si>
  <si>
    <t>应聘人员满意度</t>
  </si>
  <si>
    <t>80</t>
  </si>
  <si>
    <t>①反映参考考生满意情况。②满意率=调查满意人数/受调查人数×100%。</t>
  </si>
  <si>
    <t>招聘单位满意度</t>
  </si>
  <si>
    <t>95</t>
  </si>
  <si>
    <t>①反映招聘满意情况。②满意率=调查满意人数/受调查人数×100%。</t>
  </si>
  <si>
    <t>预算06表</t>
  </si>
  <si>
    <t>2025年部门政府性基金预算支出预算表</t>
  </si>
  <si>
    <t>单位:元</t>
  </si>
  <si>
    <t>政府性基金预算支出</t>
  </si>
  <si>
    <t>备注：本单位无此事项。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</si>
  <si>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</si>
  <si>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</si>
  <si>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</si>
  <si>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</si>
  <si>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</si>
  <si>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</si>
  <si>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</si>
  <si>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</si>
  <si>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</si>
  <si>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</si>
  <si>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</si>
  <si>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</si>
  <si>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办公设备</t>
  </si>
  <si>
    <t>台</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</si>
  <si>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</si>
  <si>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</si>
  <si>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</si>
  <si>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</si>
  <si>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</si>
  <si>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</si>
  <si>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</si>
  <si>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</si>
  <si>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</si>
  <si>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</si>
  <si>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</si>
  <si>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</si>
  <si>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</si>
  <si>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</si>
  <si>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</si>
  <si>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</si>
  <si>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</si>
  <si>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</si>
  <si>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</si>
  <si>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</si>
  <si>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</si>
  <si>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</si>
  <si>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</si>
  <si>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</si>
  <si>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</si>
  <si>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</si>
  <si>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</si>
  <si>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</si>
  <si>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</si>
  <si>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</si>
  <si>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</si>
  <si>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A02021499 其他会计机械</t>
  </si>
  <si>
    <t>会计凭证装订机</t>
  </si>
  <si>
    <t>A02021001 A3黑白打印机</t>
  </si>
  <si>
    <t>A3黑白打印机</t>
  </si>
  <si>
    <t>A02020100 复印机</t>
  </si>
  <si>
    <t>复印机</t>
  </si>
  <si>
    <t>A02021301 碎纸机</t>
  </si>
  <si>
    <t>碎纸机</t>
  </si>
  <si>
    <t>预算11表</t>
  </si>
  <si>
    <t>2025年上级补助项目支出预算表</t>
  </si>
  <si>
    <t>上级补助</t>
  </si>
  <si>
    <t>预算12表</t>
  </si>
  <si>
    <t>2025年部门项目支出中期规划预算表</t>
  </si>
  <si>
    <t>项目级次</t>
  </si>
  <si>
    <t>2025年</t>
  </si>
  <si>
    <t>2026年</t>
  </si>
  <si>
    <t>2027年</t>
  </si>
  <si>
    <t>311 专项业务类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</si>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</sst>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 numFmtId="178" formatCode="yyyy/mm/dd\ hh:mm:ss"/>
    <numFmt numFmtId="179" formatCode="hh:mm:ss"/>
    <numFmt numFmtId="180" formatCode="#,##0;\-#,##0;;@"/>
  </numFmts>
  <fonts count="43">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0"/>
      <color rgb="FF000000"/>
      <name val="宋体"/>
      <charset val="134"/>
      <scheme val="minor"/>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bottom style="thin">
        <color auto="1"/>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178" fontId="14" fillId="0" borderId="7">
      <alignment horizontal="righ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1"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1" fillId="0" borderId="0" applyFont="0" applyFill="0" applyBorder="0" applyAlignment="0" applyProtection="0">
      <alignment vertical="center"/>
    </xf>
    <xf numFmtId="176" fontId="14" fillId="0" borderId="7">
      <alignment horizontal="right" vertical="center"/>
    </xf>
    <xf numFmtId="0" fontId="29" fillId="0" borderId="0" applyNumberFormat="0" applyFill="0" applyBorder="0" applyAlignment="0" applyProtection="0">
      <alignment vertical="center"/>
    </xf>
    <xf numFmtId="0" fontId="1" fillId="7" borderId="19"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27" fillId="9" borderId="0" applyNumberFormat="0" applyBorder="0" applyAlignment="0" applyProtection="0">
      <alignment vertical="center"/>
    </xf>
    <xf numFmtId="0" fontId="30" fillId="0" borderId="21" applyNumberFormat="0" applyFill="0" applyAlignment="0" applyProtection="0">
      <alignment vertical="center"/>
    </xf>
    <xf numFmtId="0" fontId="27" fillId="10" borderId="0" applyNumberFormat="0" applyBorder="0" applyAlignment="0" applyProtection="0">
      <alignment vertical="center"/>
    </xf>
    <xf numFmtId="0" fontId="36" fillId="11" borderId="22" applyNumberFormat="0" applyAlignment="0" applyProtection="0">
      <alignment vertical="center"/>
    </xf>
    <xf numFmtId="0" fontId="37" fillId="11" borderId="18" applyNumberFormat="0" applyAlignment="0" applyProtection="0">
      <alignment vertical="center"/>
    </xf>
    <xf numFmtId="0" fontId="38" fillId="12" borderId="23"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10" fontId="14" fillId="0" borderId="7">
      <alignment horizontal="righ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177" fontId="14" fillId="0" borderId="7">
      <alignment horizontal="right" vertical="center"/>
    </xf>
    <xf numFmtId="49" fontId="14" fillId="0" borderId="7">
      <alignment horizontal="left" vertical="center" wrapText="1"/>
    </xf>
    <xf numFmtId="177" fontId="14" fillId="0" borderId="7">
      <alignment horizontal="right" vertical="center"/>
    </xf>
    <xf numFmtId="179" fontId="14" fillId="0" borderId="7">
      <alignment horizontal="right" vertical="center"/>
    </xf>
    <xf numFmtId="180" fontId="14" fillId="0" borderId="7">
      <alignment horizontal="right" vertical="center"/>
    </xf>
  </cellStyleXfs>
  <cellXfs count="188">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3" applyNumberFormat="1" applyFont="1" applyBorder="1">
      <alignment horizontal="left" vertical="center" wrapText="1"/>
    </xf>
    <xf numFmtId="177" fontId="8" fillId="0" borderId="7" xfId="0" applyNumberFormat="1" applyFont="1" applyBorder="1" applyAlignment="1">
      <alignment horizontal="right" vertical="center"/>
    </xf>
    <xf numFmtId="49" fontId="7" fillId="0" borderId="7" xfId="0" applyNumberFormat="1"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7"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2" fillId="0" borderId="0" xfId="0" applyFont="1" applyAlignment="1">
      <alignment vertical="top"/>
    </xf>
    <xf numFmtId="0" fontId="12" fillId="0" borderId="0" xfId="0" applyFont="1">
      <alignment vertical="top"/>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3" fillId="0" borderId="0" xfId="0" applyFont="1" applyAlignment="1">
      <alignment horizontal="center" vertical="center"/>
    </xf>
    <xf numFmtId="49" fontId="14" fillId="0" borderId="0" xfId="53" applyNumberFormat="1" applyFont="1" applyBorder="1" applyAlignment="1">
      <alignment horizontal="right" vertical="center" wrapText="1"/>
    </xf>
    <xf numFmtId="49" fontId="15" fillId="0" borderId="0" xfId="53" applyNumberFormat="1" applyFont="1" applyBorder="1" applyAlignment="1">
      <alignment horizontal="center" vertical="center" wrapText="1"/>
    </xf>
    <xf numFmtId="49" fontId="14" fillId="0" borderId="0" xfId="53" applyNumberFormat="1" applyFont="1" applyBorder="1">
      <alignment horizontal="left" vertical="center" wrapText="1"/>
    </xf>
    <xf numFmtId="49" fontId="16" fillId="0" borderId="7"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4" fillId="0" borderId="7" xfId="0" applyNumberFormat="1" applyFont="1" applyBorder="1" applyAlignment="1">
      <alignment horizontal="left" vertical="center" wrapText="1"/>
    </xf>
    <xf numFmtId="49" fontId="14" fillId="0" borderId="7" xfId="0" applyNumberFormat="1" applyFont="1" applyBorder="1" applyAlignment="1">
      <alignment horizontal="center" vertical="center" wrapText="1"/>
    </xf>
    <xf numFmtId="180" fontId="14" fillId="0" borderId="7" xfId="0" applyNumberFormat="1" applyFont="1" applyBorder="1" applyAlignment="1">
      <alignment horizontal="right" vertical="center" wrapText="1"/>
    </xf>
    <xf numFmtId="177" fontId="14" fillId="0" borderId="7" xfId="0" applyNumberFormat="1" applyFont="1" applyBorder="1" applyAlignment="1">
      <alignment horizontal="right" vertical="center" wrapText="1"/>
    </xf>
    <xf numFmtId="0" fontId="0" fillId="0" borderId="0" xfId="0" applyFont="1" applyAlignment="1">
      <alignment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49" fontId="8" fillId="0" borderId="7" xfId="53" applyNumberFormat="1" applyFont="1" applyBorder="1">
      <alignment horizontal="left"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0" xfId="0" applyFont="1" applyAlignment="1">
      <alignment vertical="center"/>
    </xf>
    <xf numFmtId="0" fontId="20"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1"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9" xfId="0" applyFont="1" applyBorder="1" applyAlignment="1">
      <alignment horizontal="left" vertical="center" wrapText="1"/>
    </xf>
    <xf numFmtId="0" fontId="5" fillId="0" borderId="9" xfId="0" applyFont="1" applyBorder="1" applyAlignment="1">
      <alignment wrapText="1"/>
    </xf>
    <xf numFmtId="0" fontId="4" fillId="0" borderId="9" xfId="0" applyFont="1" applyBorder="1" applyAlignment="1" applyProtection="1">
      <alignment vertical="top"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1" fillId="0" borderId="0" xfId="0" applyFont="1" applyBorder="1" applyAlignment="1" applyProtection="1">
      <alignment horizontal="right" vertical="center"/>
      <protection locked="0"/>
    </xf>
    <xf numFmtId="0" fontId="21"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11" fillId="0" borderId="9" xfId="0" applyFont="1" applyBorder="1" applyAlignment="1">
      <alignment wrapText="1"/>
    </xf>
    <xf numFmtId="0" fontId="4" fillId="0" borderId="9" xfId="0" applyFont="1" applyBorder="1" applyAlignment="1" applyProtection="1">
      <alignment horizontal="right"/>
      <protection locked="0"/>
    </xf>
    <xf numFmtId="0" fontId="4" fillId="0" borderId="9" xfId="0" applyFont="1" applyBorder="1" applyAlignment="1" applyProtection="1">
      <alignment horizontal="right" wrapText="1"/>
      <protection locked="0"/>
    </xf>
    <xf numFmtId="0" fontId="4" fillId="0" borderId="9" xfId="0" applyFont="1" applyBorder="1" applyAlignment="1">
      <alignment horizontal="right" wrapText="1"/>
    </xf>
    <xf numFmtId="0" fontId="5" fillId="0" borderId="11"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11" xfId="0" applyFont="1" applyBorder="1" applyAlignment="1"/>
    <xf numFmtId="0" fontId="10" fillId="0" borderId="1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2" xfId="0" applyFont="1" applyBorder="1" applyAlignment="1" applyProtection="1">
      <alignment horizontal="center" vertical="center"/>
      <protection locked="0"/>
    </xf>
    <xf numFmtId="0" fontId="4" fillId="0" borderId="12" xfId="0" applyFont="1" applyBorder="1" applyAlignment="1">
      <alignment horizontal="right" vertical="center"/>
    </xf>
    <xf numFmtId="177" fontId="4" fillId="0" borderId="7" xfId="0" applyNumberFormat="1" applyFont="1" applyBorder="1" applyAlignment="1">
      <alignment horizontal="right" vertical="center"/>
    </xf>
    <xf numFmtId="0" fontId="4" fillId="0" borderId="12"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0" fillId="0" borderId="11" xfId="0" applyFont="1" applyBorder="1">
      <alignment vertical="top"/>
    </xf>
    <xf numFmtId="0" fontId="4" fillId="0" borderId="11" xfId="0" applyFont="1" applyBorder="1" applyAlignment="1" applyProtection="1">
      <alignment horizontal="right"/>
      <protection locked="0"/>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11" xfId="0" applyFont="1" applyBorder="1" applyAlignment="1" applyProtection="1">
      <alignment horizontal="center" vertical="center"/>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11" xfId="0" applyFont="1" applyBorder="1" applyAlignment="1">
      <alignment horizontal="right"/>
    </xf>
    <xf numFmtId="0" fontId="10" fillId="0" borderId="4" xfId="0" applyFont="1" applyBorder="1" applyAlignment="1">
      <alignment horizontal="center" vertical="center" wrapText="1"/>
    </xf>
    <xf numFmtId="0" fontId="0" fillId="0" borderId="0" xfId="0" applyFont="1" applyBorder="1">
      <alignment vertical="top"/>
    </xf>
    <xf numFmtId="0" fontId="1" fillId="0" borderId="0" xfId="0" applyFont="1" applyBorder="1" applyAlignment="1"/>
    <xf numFmtId="0" fontId="11" fillId="0" borderId="0" xfId="0" applyFont="1" applyBorder="1" applyAlignment="1">
      <alignment horizontal="right" vertical="center"/>
    </xf>
    <xf numFmtId="0" fontId="4" fillId="0" borderId="9" xfId="0" applyFont="1" applyBorder="1" applyAlignment="1" applyProtection="1">
      <alignment horizontal="left" vertical="center" wrapText="1"/>
      <protection locked="0"/>
    </xf>
    <xf numFmtId="0" fontId="5" fillId="0" borderId="9" xfId="0" applyFont="1" applyBorder="1" applyAlignment="1">
      <alignment horizontal="left" vertical="center" wrapText="1"/>
    </xf>
    <xf numFmtId="0" fontId="11" fillId="0" borderId="9" xfId="0" applyFont="1" applyBorder="1" applyAlignment="1">
      <alignment horizontal="right"/>
    </xf>
    <xf numFmtId="177" fontId="8" fillId="0" borderId="7" xfId="54"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20" fillId="0" borderId="0" xfId="0" applyFont="1" applyBorder="1" applyAlignment="1">
      <alignment horizontal="center" vertical="center"/>
    </xf>
    <xf numFmtId="0" fontId="4" fillId="0" borderId="9" xfId="0" applyFont="1" applyBorder="1" applyAlignment="1" applyProtection="1">
      <alignment horizontal="left" vertical="center"/>
      <protection locked="0"/>
    </xf>
    <xf numFmtId="0" fontId="0" fillId="0" borderId="9" xfId="0" applyFont="1" applyBorder="1">
      <alignment vertical="top"/>
    </xf>
    <xf numFmtId="0" fontId="10" fillId="0" borderId="6" xfId="0" applyFont="1" applyBorder="1" applyAlignment="1" applyProtection="1">
      <alignment horizontal="center" vertical="center"/>
      <protection locked="0"/>
    </xf>
    <xf numFmtId="0" fontId="4" fillId="0" borderId="0" xfId="0" applyFont="1" applyBorder="1" applyAlignment="1" applyProtection="1">
      <alignment horizontal="right" vertical="center"/>
      <protection locked="0"/>
    </xf>
    <xf numFmtId="49" fontId="11" fillId="0" borderId="0" xfId="0" applyNumberFormat="1" applyFont="1" applyBorder="1" applyAlignment="1"/>
    <xf numFmtId="0" fontId="8" fillId="0" borderId="9"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5" fillId="0" borderId="9" xfId="0" applyFont="1" applyBorder="1" applyAlignment="1"/>
    <xf numFmtId="0" fontId="2" fillId="0" borderId="7" xfId="0" applyFont="1" applyBorder="1" applyAlignment="1">
      <alignment horizontal="center" vertical="center" wrapText="1"/>
    </xf>
    <xf numFmtId="0" fontId="11" fillId="0" borderId="0" xfId="0" applyFont="1" applyBorder="1">
      <alignment vertical="top"/>
    </xf>
    <xf numFmtId="0" fontId="11" fillId="0" borderId="9" xfId="0" applyFont="1" applyBorder="1">
      <alignment vertical="top"/>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49" fontId="13" fillId="0" borderId="0" xfId="53" applyNumberFormat="1" applyFont="1" applyBorder="1" applyAlignment="1">
      <alignment horizontal="center" vertical="center" wrapText="1"/>
    </xf>
    <xf numFmtId="49" fontId="14" fillId="0" borderId="9" xfId="53" applyNumberFormat="1" applyFont="1" applyBorder="1">
      <alignment horizontal="left" vertical="center" wrapText="1"/>
    </xf>
    <xf numFmtId="49" fontId="16" fillId="0" borderId="6" xfId="53" applyNumberFormat="1" applyFont="1" applyBorder="1" applyAlignment="1">
      <alignment horizontal="center" vertical="center" wrapText="1"/>
    </xf>
    <xf numFmtId="49" fontId="16" fillId="0" borderId="7" xfId="53" applyNumberFormat="1" applyFont="1" applyBorder="1" applyAlignment="1">
      <alignment horizontal="center" vertical="center" wrapText="1"/>
    </xf>
    <xf numFmtId="49" fontId="14" fillId="0" borderId="7" xfId="53" applyNumberFormat="1" applyFont="1" applyBorder="1" applyAlignment="1">
      <alignment horizontal="center" vertical="center" wrapText="1"/>
    </xf>
    <xf numFmtId="49" fontId="14" fillId="0" borderId="7" xfId="53" applyNumberFormat="1" applyFont="1" applyBorder="1">
      <alignment horizontal="left" vertical="center" wrapText="1"/>
    </xf>
    <xf numFmtId="177" fontId="14" fillId="0" borderId="7" xfId="53" applyNumberFormat="1" applyFont="1" applyBorder="1" applyAlignment="1">
      <alignment horizontal="right" vertical="center" wrapText="1"/>
    </xf>
    <xf numFmtId="49" fontId="14" fillId="0" borderId="4" xfId="53" applyNumberFormat="1" applyFont="1" applyBorder="1">
      <alignment horizontal="left" vertical="center" wrapText="1"/>
    </xf>
    <xf numFmtId="49" fontId="14" fillId="0" borderId="15" xfId="53" applyNumberFormat="1" applyFont="1" applyBorder="1">
      <alignment horizontal="left" vertical="center" wrapText="1"/>
    </xf>
    <xf numFmtId="49" fontId="14" fillId="0" borderId="9" xfId="53" applyNumberFormat="1" applyFont="1" applyBorder="1" applyAlignment="1">
      <alignment horizontal="right" vertical="center" wrapText="1"/>
    </xf>
    <xf numFmtId="180" fontId="14" fillId="0" borderId="7" xfId="56" applyNumberFormat="1" applyFont="1" applyBorder="1" applyAlignment="1">
      <alignment horizontal="center" vertical="center" wrapText="1"/>
    </xf>
    <xf numFmtId="49" fontId="22" fillId="0" borderId="0" xfId="53" applyNumberFormat="1" applyFont="1" applyBorder="1" applyAlignment="1">
      <alignment horizontal="right" vertical="center" wrapText="1"/>
    </xf>
    <xf numFmtId="49" fontId="14" fillId="0" borderId="7" xfId="53" applyNumberFormat="1" applyFont="1" applyBorder="1" applyAlignment="1">
      <alignment horizontal="left" vertical="center" wrapText="1" indent="2"/>
    </xf>
    <xf numFmtId="49" fontId="14" fillId="0" borderId="7" xfId="53" applyNumberFormat="1" applyFont="1" applyBorder="1" applyAlignment="1">
      <alignment horizontal="left" vertical="center" wrapText="1" indent="4"/>
    </xf>
    <xf numFmtId="0" fontId="13" fillId="0" borderId="0" xfId="0" applyFont="1" applyBorder="1" applyAlignment="1">
      <alignment horizontal="center" vertical="center"/>
    </xf>
    <xf numFmtId="49" fontId="23" fillId="0" borderId="0" xfId="0" applyNumberFormat="1" applyFont="1" applyBorder="1" applyAlignment="1">
      <alignment horizontal="right" vertical="center" wrapText="1"/>
    </xf>
    <xf numFmtId="49" fontId="15" fillId="0" borderId="0"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23" fillId="0" borderId="7" xfId="53" applyNumberFormat="1" applyFont="1" applyBorder="1">
      <alignment horizontal="left" vertical="center" wrapText="1"/>
    </xf>
    <xf numFmtId="177" fontId="14" fillId="0" borderId="7" xfId="0" applyNumberFormat="1" applyFont="1" applyBorder="1" applyAlignment="1">
      <alignment horizontal="right" vertical="center"/>
    </xf>
    <xf numFmtId="177" fontId="23" fillId="0" borderId="7" xfId="0" applyNumberFormat="1" applyFont="1" applyBorder="1" applyAlignment="1">
      <alignment horizontal="left" vertical="center"/>
    </xf>
    <xf numFmtId="177" fontId="14" fillId="0" borderId="7" xfId="54" applyNumberFormat="1" applyFont="1" applyBorder="1">
      <alignment horizontal="right" vertical="center"/>
    </xf>
    <xf numFmtId="177" fontId="14" fillId="0" borderId="7" xfId="0" applyNumberFormat="1" applyFont="1" applyBorder="1" applyAlignment="1">
      <alignment horizontal="left" vertical="center"/>
    </xf>
    <xf numFmtId="49" fontId="23" fillId="0" borderId="7" xfId="0" applyNumberFormat="1" applyFont="1" applyBorder="1" applyAlignment="1">
      <alignment horizontal="center" vertical="center" wrapText="1"/>
    </xf>
    <xf numFmtId="49" fontId="16" fillId="0" borderId="16" xfId="53" applyNumberFormat="1" applyFont="1" applyBorder="1" applyAlignment="1">
      <alignment horizontal="center" vertical="center" wrapText="1"/>
    </xf>
    <xf numFmtId="49" fontId="16" fillId="0" borderId="15" xfId="53" applyNumberFormat="1" applyFont="1" applyBorder="1" applyAlignment="1">
      <alignment horizontal="center" vertical="center" wrapText="1"/>
    </xf>
    <xf numFmtId="49" fontId="16" fillId="0" borderId="17" xfId="53"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abSelected="1" workbookViewId="0">
      <pane ySplit="1" topLeftCell="A2" activePane="bottomLeft" state="frozen"/>
      <selection/>
      <selection pane="bottomLeft" activeCell="A1" sqref="A1"/>
    </sheetView>
  </sheetViews>
  <sheetFormatPr defaultColWidth="8.85833333333333" defaultRowHeight="15" customHeight="1" outlineLevelCol="3"/>
  <cols>
    <col min="1" max="2" width="28.575" customWidth="1"/>
    <col min="3" max="3" width="35.7" customWidth="1"/>
    <col min="4" max="4" width="28.575" customWidth="1"/>
  </cols>
  <sheetData>
    <row r="1" customHeight="1" spans="1:4">
      <c r="A1" s="175"/>
      <c r="B1" s="175"/>
      <c r="C1" s="175"/>
      <c r="D1" s="175"/>
    </row>
    <row r="2" ht="18.75" customHeight="1" spans="1:4">
      <c r="A2" s="58" t="s">
        <v>0</v>
      </c>
      <c r="B2" s="176"/>
      <c r="C2" s="176"/>
      <c r="D2" s="176"/>
    </row>
    <row r="3" ht="28.5" customHeight="1" spans="1:4">
      <c r="A3" s="177" t="s">
        <v>1</v>
      </c>
      <c r="B3" s="177"/>
      <c r="C3" s="177"/>
      <c r="D3" s="177"/>
    </row>
    <row r="4" ht="18.75" customHeight="1" spans="1:4">
      <c r="A4" s="60" t="str">
        <f>"单位名称："&amp;"玉溪市人事考试院"</f>
        <v>单位名称：玉溪市人事考试院</v>
      </c>
      <c r="B4" s="60"/>
      <c r="C4" s="60"/>
      <c r="D4" s="58" t="s">
        <v>2</v>
      </c>
    </row>
    <row r="5" ht="18.75" customHeight="1" spans="1:4">
      <c r="A5" s="187" t="s">
        <v>3</v>
      </c>
      <c r="B5" s="187"/>
      <c r="C5" s="187" t="s">
        <v>4</v>
      </c>
      <c r="D5" s="187"/>
    </row>
    <row r="6" ht="18.75" customHeight="1" spans="1:4">
      <c r="A6" s="164" t="s">
        <v>5</v>
      </c>
      <c r="B6" s="164" t="s">
        <v>6</v>
      </c>
      <c r="C6" s="164" t="s">
        <v>7</v>
      </c>
      <c r="D6" s="164" t="s">
        <v>6</v>
      </c>
    </row>
    <row r="7" ht="18.75" customHeight="1" spans="1:4">
      <c r="A7" s="166" t="s">
        <v>8</v>
      </c>
      <c r="B7" s="182">
        <v>10269522.03</v>
      </c>
      <c r="C7" s="183" t="str">
        <f>"一"&amp;"、"&amp;"社会保障和就业支出"</f>
        <v>一、社会保障和就业支出</v>
      </c>
      <c r="D7" s="182">
        <v>9849609.46</v>
      </c>
    </row>
    <row r="8" ht="18.75" customHeight="1" spans="1:4">
      <c r="A8" s="166" t="s">
        <v>9</v>
      </c>
      <c r="B8" s="182"/>
      <c r="C8" s="183" t="str">
        <f>"二"&amp;"、"&amp;"卫生健康支出"</f>
        <v>二、卫生健康支出</v>
      </c>
      <c r="D8" s="182">
        <v>178412.57</v>
      </c>
    </row>
    <row r="9" ht="18.75" customHeight="1" spans="1:4">
      <c r="A9" s="166" t="s">
        <v>10</v>
      </c>
      <c r="B9" s="182"/>
      <c r="C9" s="183" t="str">
        <f>"三"&amp;"、"&amp;"住房保障支出"</f>
        <v>三、住房保障支出</v>
      </c>
      <c r="D9" s="182">
        <v>241500</v>
      </c>
    </row>
    <row r="10" ht="18.75" customHeight="1" spans="1:4">
      <c r="A10" s="166" t="s">
        <v>11</v>
      </c>
      <c r="B10" s="182"/>
      <c r="C10" s="166"/>
      <c r="D10" s="166"/>
    </row>
    <row r="11" ht="18.75" customHeight="1" spans="1:4">
      <c r="A11" s="166" t="s">
        <v>12</v>
      </c>
      <c r="B11" s="182"/>
      <c r="C11" s="166"/>
      <c r="D11" s="166"/>
    </row>
    <row r="12" ht="18.75" customHeight="1" spans="1:4">
      <c r="A12" s="166" t="s">
        <v>13</v>
      </c>
      <c r="B12" s="182"/>
      <c r="C12" s="166"/>
      <c r="D12" s="166"/>
    </row>
    <row r="13" ht="18.75" customHeight="1" spans="1:4">
      <c r="A13" s="166" t="s">
        <v>14</v>
      </c>
      <c r="B13" s="182"/>
      <c r="C13" s="166"/>
      <c r="D13" s="166"/>
    </row>
    <row r="14" ht="18.75" customHeight="1" spans="1:4">
      <c r="A14" s="166" t="s">
        <v>15</v>
      </c>
      <c r="B14" s="182"/>
      <c r="C14" s="166"/>
      <c r="D14" s="166"/>
    </row>
    <row r="15" ht="18.75" customHeight="1" spans="1:4">
      <c r="A15" s="166" t="s">
        <v>16</v>
      </c>
      <c r="B15" s="182"/>
      <c r="C15" s="166"/>
      <c r="D15" s="166"/>
    </row>
    <row r="16" ht="18.75" customHeight="1" spans="1:4">
      <c r="A16" s="166" t="s">
        <v>17</v>
      </c>
      <c r="B16" s="182"/>
      <c r="C16" s="166"/>
      <c r="D16" s="166"/>
    </row>
    <row r="17" ht="18.75" customHeight="1" spans="1:4">
      <c r="A17" s="184" t="s">
        <v>18</v>
      </c>
      <c r="B17" s="182">
        <v>10269522.03</v>
      </c>
      <c r="C17" s="184" t="s">
        <v>19</v>
      </c>
      <c r="D17" s="182">
        <v>10269522.03</v>
      </c>
    </row>
    <row r="18" ht="18.75" customHeight="1" spans="1:4">
      <c r="A18" s="179" t="s">
        <v>20</v>
      </c>
      <c r="B18" s="166"/>
      <c r="C18" s="179" t="s">
        <v>21</v>
      </c>
      <c r="D18" s="166"/>
    </row>
    <row r="19" ht="18.75" customHeight="1" spans="1:4">
      <c r="A19" s="63" t="s">
        <v>22</v>
      </c>
      <c r="B19" s="182"/>
      <c r="C19" s="63" t="s">
        <v>22</v>
      </c>
      <c r="D19" s="182"/>
    </row>
    <row r="20" ht="18.75" customHeight="1" spans="1:4">
      <c r="A20" s="63" t="s">
        <v>23</v>
      </c>
      <c r="B20" s="182"/>
      <c r="C20" s="63" t="s">
        <v>23</v>
      </c>
      <c r="D20" s="182"/>
    </row>
    <row r="21" ht="18.75" customHeight="1" spans="1:4">
      <c r="A21" s="184" t="s">
        <v>24</v>
      </c>
      <c r="B21" s="182">
        <v>10269522.03</v>
      </c>
      <c r="C21" s="184" t="s">
        <v>25</v>
      </c>
      <c r="D21" s="182">
        <v>10269522.03</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5"/>
  <cols>
    <col min="1" max="1" width="29.0333333333333" customWidth="1"/>
    <col min="2" max="2" width="28.6" customWidth="1"/>
    <col min="3" max="3" width="31.6" customWidth="1"/>
    <col min="4" max="6" width="33.4583333333333" customWidth="1"/>
  </cols>
  <sheetData>
    <row r="1" customHeight="1" spans="1:6">
      <c r="A1" s="1"/>
      <c r="B1" s="1"/>
      <c r="C1" s="1"/>
      <c r="D1" s="1"/>
      <c r="E1" s="1"/>
      <c r="F1" s="1"/>
    </row>
    <row r="2" ht="15.75" customHeight="1" spans="1:6">
      <c r="A2" s="136"/>
      <c r="B2" s="137"/>
      <c r="C2" s="136"/>
      <c r="D2" s="136"/>
      <c r="E2" s="136"/>
      <c r="F2" s="138" t="s">
        <v>271</v>
      </c>
    </row>
    <row r="3" ht="28.5" customHeight="1" spans="1:6">
      <c r="A3" s="32" t="s">
        <v>272</v>
      </c>
      <c r="B3" s="32"/>
      <c r="C3" s="32"/>
      <c r="D3" s="32"/>
      <c r="E3" s="32"/>
      <c r="F3" s="32"/>
    </row>
    <row r="4" ht="23" customHeight="1" spans="1:6">
      <c r="A4" s="139" t="str">
        <f>"单位名称："&amp;"玉溪市人事考试院"</f>
        <v>单位名称：玉溪市人事考试院</v>
      </c>
      <c r="B4" s="140"/>
      <c r="C4" s="140"/>
      <c r="D4" s="89"/>
      <c r="E4" s="89"/>
      <c r="F4" s="141" t="s">
        <v>273</v>
      </c>
    </row>
    <row r="5" ht="18.75" customHeight="1" spans="1:6">
      <c r="A5" s="37" t="s">
        <v>119</v>
      </c>
      <c r="B5" s="37" t="s">
        <v>67</v>
      </c>
      <c r="C5" s="37" t="s">
        <v>68</v>
      </c>
      <c r="D5" s="38" t="s">
        <v>274</v>
      </c>
      <c r="E5" s="41"/>
      <c r="F5" s="41"/>
    </row>
    <row r="6" ht="30" customHeight="1" spans="1:6">
      <c r="A6" s="41"/>
      <c r="B6" s="41"/>
      <c r="C6" s="41"/>
      <c r="D6" s="35" t="s">
        <v>30</v>
      </c>
      <c r="E6" s="42" t="s">
        <v>71</v>
      </c>
      <c r="F6" s="42" t="s">
        <v>72</v>
      </c>
    </row>
    <row r="7" ht="16.5" customHeight="1" spans="1:6">
      <c r="A7" s="42">
        <v>1</v>
      </c>
      <c r="B7" s="42">
        <v>2</v>
      </c>
      <c r="C7" s="42">
        <v>3</v>
      </c>
      <c r="D7" s="42">
        <v>4</v>
      </c>
      <c r="E7" s="42">
        <v>5</v>
      </c>
      <c r="F7" s="42">
        <v>6</v>
      </c>
    </row>
    <row r="8" ht="20.25" customHeight="1" spans="1:6">
      <c r="A8" s="43"/>
      <c r="B8" s="43"/>
      <c r="C8" s="43"/>
      <c r="D8" s="25"/>
      <c r="E8" s="142"/>
      <c r="F8" s="142"/>
    </row>
    <row r="9" ht="17.25" customHeight="1" spans="1:6">
      <c r="A9" s="143" t="s">
        <v>215</v>
      </c>
      <c r="B9" s="144"/>
      <c r="C9" s="144" t="s">
        <v>215</v>
      </c>
      <c r="D9" s="142"/>
      <c r="E9" s="142"/>
      <c r="F9" s="142"/>
    </row>
    <row r="10" customHeight="1" spans="1:1">
      <c r="A10" s="50" t="s">
        <v>275</v>
      </c>
    </row>
  </sheetData>
  <mergeCells count="7">
    <mergeCell ref="A3:F3"/>
    <mergeCell ref="A4:E4"/>
    <mergeCell ref="D5:F5"/>
    <mergeCell ref="A9:C9"/>
    <mergeCell ref="A5:A6"/>
    <mergeCell ref="B5:B6"/>
    <mergeCell ref="C5:C6"/>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showZeros="0" workbookViewId="0">
      <pane ySplit="1" topLeftCell="A2" activePane="bottomLeft" state="frozen"/>
      <selection/>
      <selection pane="bottomLeft" activeCell="B5" sqref="B5:B7"/>
    </sheetView>
  </sheetViews>
  <sheetFormatPr defaultColWidth="9.14166666666667" defaultRowHeight="14.25" customHeight="1"/>
  <cols>
    <col min="1" max="1" width="29.575" customWidth="1"/>
    <col min="2" max="2" width="21.7083333333333" customWidth="1"/>
    <col min="3" max="3" width="30.3666666666667"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0" t="s">
        <v>276</v>
      </c>
      <c r="B2" s="30"/>
      <c r="C2" s="30"/>
      <c r="D2" s="30"/>
      <c r="E2" s="30"/>
      <c r="F2" s="30"/>
      <c r="G2" s="30"/>
      <c r="H2" s="30"/>
      <c r="I2" s="30"/>
      <c r="J2" s="30"/>
      <c r="K2" s="30"/>
      <c r="L2" s="30"/>
      <c r="M2" s="30"/>
      <c r="N2" s="30"/>
      <c r="O2" s="51"/>
      <c r="P2" s="51"/>
      <c r="Q2" s="30"/>
    </row>
    <row r="3" ht="27.75" customHeight="1" spans="1:17">
      <c r="A3" s="77" t="s">
        <v>277</v>
      </c>
      <c r="B3" s="32"/>
      <c r="C3" s="32"/>
      <c r="D3" s="32"/>
      <c r="E3" s="32"/>
      <c r="F3" s="32"/>
      <c r="G3" s="32"/>
      <c r="H3" s="32"/>
      <c r="I3" s="32"/>
      <c r="J3" s="32"/>
      <c r="K3" s="106"/>
      <c r="L3" s="32"/>
      <c r="M3" s="32"/>
      <c r="N3" s="32"/>
      <c r="O3" s="106"/>
      <c r="P3" s="106"/>
      <c r="Q3" s="32"/>
    </row>
    <row r="4" ht="18.75" customHeight="1" spans="1:17">
      <c r="A4" s="102" t="str">
        <f>"单位名称："&amp;"玉溪市人事考试院"</f>
        <v>单位名称：玉溪市人事考试院</v>
      </c>
      <c r="B4" s="113"/>
      <c r="C4" s="113"/>
      <c r="D4" s="113"/>
      <c r="E4" s="113"/>
      <c r="F4" s="113"/>
      <c r="G4" s="113"/>
      <c r="H4" s="113"/>
      <c r="I4" s="113"/>
      <c r="J4" s="113"/>
      <c r="K4" s="124"/>
      <c r="L4" s="124"/>
      <c r="M4" s="124"/>
      <c r="N4" s="124"/>
      <c r="O4" s="125"/>
      <c r="P4" s="125"/>
      <c r="Q4" s="134" t="s">
        <v>2</v>
      </c>
    </row>
    <row r="5" ht="15.75" customHeight="1" spans="1:17">
      <c r="A5" s="34" t="s">
        <v>278</v>
      </c>
      <c r="B5" s="114" t="s">
        <v>279</v>
      </c>
      <c r="C5" s="114" t="s">
        <v>280</v>
      </c>
      <c r="D5" s="114" t="s">
        <v>281</v>
      </c>
      <c r="E5" s="114" t="s">
        <v>282</v>
      </c>
      <c r="F5" s="114" t="s">
        <v>283</v>
      </c>
      <c r="G5" s="115" t="s">
        <v>126</v>
      </c>
      <c r="H5" s="115"/>
      <c r="I5" s="115"/>
      <c r="J5" s="115"/>
      <c r="K5" s="126"/>
      <c r="L5" s="115"/>
      <c r="M5" s="115"/>
      <c r="N5" s="115"/>
      <c r="O5" s="127"/>
      <c r="P5" s="126"/>
      <c r="Q5" s="135"/>
    </row>
    <row r="6" ht="17.25" customHeight="1" spans="1:17">
      <c r="A6" s="37"/>
      <c r="B6" s="116"/>
      <c r="C6" s="116"/>
      <c r="D6" s="116"/>
      <c r="E6" s="116"/>
      <c r="F6" s="116"/>
      <c r="G6" s="116" t="s">
        <v>30</v>
      </c>
      <c r="H6" s="116" t="s">
        <v>33</v>
      </c>
      <c r="I6" s="116" t="s">
        <v>284</v>
      </c>
      <c r="J6" s="116" t="s">
        <v>285</v>
      </c>
      <c r="K6" s="128" t="s">
        <v>286</v>
      </c>
      <c r="L6" s="129" t="s">
        <v>287</v>
      </c>
      <c r="M6" s="129"/>
      <c r="N6" s="129"/>
      <c r="O6" s="130"/>
      <c r="P6" s="131"/>
      <c r="Q6" s="117"/>
    </row>
    <row r="7" ht="54" customHeight="1" spans="1:17">
      <c r="A7" s="40"/>
      <c r="B7" s="117"/>
      <c r="C7" s="117"/>
      <c r="D7" s="117"/>
      <c r="E7" s="117"/>
      <c r="F7" s="117"/>
      <c r="G7" s="117"/>
      <c r="H7" s="117" t="s">
        <v>32</v>
      </c>
      <c r="I7" s="117"/>
      <c r="J7" s="117"/>
      <c r="K7" s="132"/>
      <c r="L7" s="117" t="s">
        <v>32</v>
      </c>
      <c r="M7" s="117" t="s">
        <v>39</v>
      </c>
      <c r="N7" s="117" t="s">
        <v>133</v>
      </c>
      <c r="O7" s="133" t="s">
        <v>41</v>
      </c>
      <c r="P7" s="132" t="s">
        <v>42</v>
      </c>
      <c r="Q7" s="117" t="s">
        <v>43</v>
      </c>
    </row>
    <row r="8" ht="15" customHeight="1" spans="1:17">
      <c r="A8" s="41">
        <v>1</v>
      </c>
      <c r="B8" s="118">
        <v>2</v>
      </c>
      <c r="C8" s="118">
        <v>3</v>
      </c>
      <c r="D8" s="118">
        <v>4</v>
      </c>
      <c r="E8" s="118">
        <v>5</v>
      </c>
      <c r="F8" s="118">
        <v>6</v>
      </c>
      <c r="G8" s="119">
        <v>7</v>
      </c>
      <c r="H8" s="119">
        <v>8</v>
      </c>
      <c r="I8" s="119">
        <v>9</v>
      </c>
      <c r="J8" s="119">
        <v>10</v>
      </c>
      <c r="K8" s="119">
        <v>11</v>
      </c>
      <c r="L8" s="119">
        <v>12</v>
      </c>
      <c r="M8" s="119">
        <v>13</v>
      </c>
      <c r="N8" s="119">
        <v>14</v>
      </c>
      <c r="O8" s="119">
        <v>15</v>
      </c>
      <c r="P8" s="119">
        <v>16</v>
      </c>
      <c r="Q8" s="119">
        <v>17</v>
      </c>
    </row>
    <row r="9" ht="21" customHeight="1" spans="1:17">
      <c r="A9" s="99" t="s">
        <v>64</v>
      </c>
      <c r="B9" s="100"/>
      <c r="C9" s="100"/>
      <c r="D9" s="100"/>
      <c r="E9" s="120"/>
      <c r="F9" s="121">
        <v>32120</v>
      </c>
      <c r="G9" s="45">
        <v>32120</v>
      </c>
      <c r="H9" s="45">
        <v>32120</v>
      </c>
      <c r="I9" s="45"/>
      <c r="J9" s="45"/>
      <c r="K9" s="45"/>
      <c r="L9" s="45"/>
      <c r="M9" s="45"/>
      <c r="N9" s="45"/>
      <c r="O9" s="45"/>
      <c r="P9" s="45"/>
      <c r="Q9" s="45"/>
    </row>
    <row r="10" ht="21" customHeight="1" spans="1:17">
      <c r="A10" s="99" t="str">
        <f t="shared" ref="A10:A12" si="0">"      "&amp;"一般公用经费"</f>
        <v>      一般公用经费</v>
      </c>
      <c r="B10" s="100" t="s">
        <v>288</v>
      </c>
      <c r="C10" s="100" t="str">
        <f>"A02021301"&amp;"  "&amp;"碎纸机"</f>
        <v>A02021301  碎纸机</v>
      </c>
      <c r="D10" s="122" t="s">
        <v>289</v>
      </c>
      <c r="E10" s="123">
        <v>1</v>
      </c>
      <c r="F10" s="25">
        <v>720</v>
      </c>
      <c r="G10" s="45">
        <v>720</v>
      </c>
      <c r="H10" s="45">
        <v>720</v>
      </c>
      <c r="I10" s="45"/>
      <c r="J10" s="45"/>
      <c r="K10" s="45"/>
      <c r="L10" s="45"/>
      <c r="M10" s="45"/>
      <c r="N10" s="45"/>
      <c r="O10" s="45"/>
      <c r="P10" s="45"/>
      <c r="Q10" s="45"/>
    </row>
    <row r="11" ht="21" customHeight="1" spans="1:17">
      <c r="A11" s="99" t="str">
        <f t="shared" si="0"/>
        <v>      一般公用经费</v>
      </c>
      <c r="B11" s="100" t="s">
        <v>288</v>
      </c>
      <c r="C11" s="100" t="str">
        <f>"A02021001"&amp;"  "&amp;"A3黑白打印机"</f>
        <v>A02021001  A3黑白打印机</v>
      </c>
      <c r="D11" s="122" t="s">
        <v>289</v>
      </c>
      <c r="E11" s="123">
        <v>1</v>
      </c>
      <c r="F11" s="25">
        <v>7600</v>
      </c>
      <c r="G11" s="45">
        <v>7600</v>
      </c>
      <c r="H11" s="45">
        <v>7600</v>
      </c>
      <c r="I11" s="45"/>
      <c r="J11" s="45"/>
      <c r="K11" s="45"/>
      <c r="L11" s="45"/>
      <c r="M11" s="45"/>
      <c r="N11" s="45"/>
      <c r="O11" s="45"/>
      <c r="P11" s="45"/>
      <c r="Q11" s="45"/>
    </row>
    <row r="12" ht="21" customHeight="1" spans="1:17">
      <c r="A12" s="99" t="str">
        <f t="shared" si="0"/>
        <v>      一般公用经费</v>
      </c>
      <c r="B12" s="100" t="s">
        <v>288</v>
      </c>
      <c r="C12" s="100" t="str">
        <f>"A02020100"&amp;"  "&amp;"复印机"</f>
        <v>A02020100  复印机</v>
      </c>
      <c r="D12" s="122" t="s">
        <v>289</v>
      </c>
      <c r="E12" s="123">
        <v>1</v>
      </c>
      <c r="F12" s="25">
        <v>23800</v>
      </c>
      <c r="G12" s="45">
        <v>23800</v>
      </c>
      <c r="H12" s="45">
        <v>23800</v>
      </c>
      <c r="I12" s="45"/>
      <c r="J12" s="45"/>
      <c r="K12" s="45"/>
      <c r="L12" s="45"/>
      <c r="M12" s="45"/>
      <c r="N12" s="45"/>
      <c r="O12" s="45"/>
      <c r="P12" s="45"/>
      <c r="Q12" s="45"/>
    </row>
    <row r="13" ht="21" customHeight="1" spans="1:17">
      <c r="A13" s="101" t="s">
        <v>215</v>
      </c>
      <c r="B13" s="102"/>
      <c r="C13" s="102"/>
      <c r="D13" s="102"/>
      <c r="E13" s="120"/>
      <c r="F13" s="121">
        <v>32120</v>
      </c>
      <c r="G13" s="45">
        <v>32120</v>
      </c>
      <c r="H13" s="45">
        <v>32120</v>
      </c>
      <c r="I13" s="45"/>
      <c r="J13" s="45"/>
      <c r="K13" s="45"/>
      <c r="L13" s="45"/>
      <c r="M13" s="45"/>
      <c r="N13" s="45"/>
      <c r="O13" s="45"/>
      <c r="P13" s="45"/>
      <c r="Q13" s="45"/>
    </row>
  </sheetData>
  <mergeCells count="17">
    <mergeCell ref="A2:Q2"/>
    <mergeCell ref="A3:Q3"/>
    <mergeCell ref="A4:E4"/>
    <mergeCell ref="G5:Q5"/>
    <mergeCell ref="L6:Q6"/>
    <mergeCell ref="A13:E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5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B14" sqref="B14"/>
    </sheetView>
  </sheetViews>
  <sheetFormatPr defaultColWidth="9.14166666666667" defaultRowHeight="14.25" customHeight="1"/>
  <cols>
    <col min="1" max="1" width="25" customWidth="1"/>
    <col min="2" max="2" width="20" customWidth="1"/>
    <col min="3" max="3" width="22.5" customWidth="1"/>
    <col min="4" max="4" width="14.375" customWidth="1"/>
    <col min="5" max="5" width="16.6" customWidth="1"/>
    <col min="6" max="6" width="12.125" customWidth="1"/>
    <col min="7" max="14" width="16.6" customWidth="1"/>
  </cols>
  <sheetData>
    <row r="1" customHeight="1" spans="1:14">
      <c r="A1" s="1"/>
      <c r="B1" s="1"/>
      <c r="C1" s="1"/>
      <c r="D1" s="1"/>
      <c r="E1" s="1"/>
      <c r="F1" s="1"/>
      <c r="G1" s="1"/>
      <c r="H1" s="1"/>
      <c r="I1" s="1"/>
      <c r="J1" s="1"/>
      <c r="K1" s="1"/>
      <c r="L1" s="1"/>
      <c r="M1" s="1"/>
      <c r="N1" s="1"/>
    </row>
    <row r="2" ht="13.5" customHeight="1" spans="1:14">
      <c r="A2" s="84" t="s">
        <v>290</v>
      </c>
      <c r="B2" s="84"/>
      <c r="C2" s="84"/>
      <c r="D2" s="84"/>
      <c r="E2" s="84"/>
      <c r="F2" s="84"/>
      <c r="G2" s="84"/>
      <c r="H2" s="85"/>
      <c r="I2" s="84"/>
      <c r="J2" s="84"/>
      <c r="K2" s="84"/>
      <c r="L2" s="104"/>
      <c r="M2" s="85"/>
      <c r="N2" s="105"/>
    </row>
    <row r="3" ht="27.75" customHeight="1" spans="1:14">
      <c r="A3" s="77" t="s">
        <v>291</v>
      </c>
      <c r="B3" s="86"/>
      <c r="C3" s="86"/>
      <c r="D3" s="86"/>
      <c r="E3" s="86"/>
      <c r="F3" s="86"/>
      <c r="G3" s="86"/>
      <c r="H3" s="87"/>
      <c r="I3" s="86"/>
      <c r="J3" s="86"/>
      <c r="K3" s="86"/>
      <c r="L3" s="106"/>
      <c r="M3" s="87"/>
      <c r="N3" s="86"/>
    </row>
    <row r="4" ht="18.75" customHeight="1" spans="1:14">
      <c r="A4" s="88" t="str">
        <f>"单位名称："&amp;"玉溪市人事考试院"</f>
        <v>单位名称：玉溪市人事考试院</v>
      </c>
      <c r="B4" s="89"/>
      <c r="C4" s="89"/>
      <c r="D4" s="89"/>
      <c r="E4" s="89"/>
      <c r="F4" s="89"/>
      <c r="G4" s="89"/>
      <c r="H4" s="90"/>
      <c r="I4" s="107"/>
      <c r="J4" s="107"/>
      <c r="K4" s="107"/>
      <c r="L4" s="108"/>
      <c r="M4" s="109"/>
      <c r="N4" s="110" t="s">
        <v>2</v>
      </c>
    </row>
    <row r="5" ht="15.75" customHeight="1" spans="1:14">
      <c r="A5" s="91" t="s">
        <v>278</v>
      </c>
      <c r="B5" s="92" t="s">
        <v>292</v>
      </c>
      <c r="C5" s="92" t="s">
        <v>293</v>
      </c>
      <c r="D5" s="93" t="s">
        <v>126</v>
      </c>
      <c r="E5" s="93"/>
      <c r="F5" s="93"/>
      <c r="G5" s="93"/>
      <c r="H5" s="94"/>
      <c r="I5" s="93"/>
      <c r="J5" s="93"/>
      <c r="K5" s="93"/>
      <c r="L5" s="111"/>
      <c r="M5" s="94"/>
      <c r="N5" s="97"/>
    </row>
    <row r="6" ht="17.25" customHeight="1" spans="1:14">
      <c r="A6" s="91"/>
      <c r="B6" s="92"/>
      <c r="C6" s="92"/>
      <c r="D6" s="92" t="s">
        <v>30</v>
      </c>
      <c r="E6" s="92" t="s">
        <v>33</v>
      </c>
      <c r="F6" s="92" t="s">
        <v>284</v>
      </c>
      <c r="G6" s="92" t="s">
        <v>285</v>
      </c>
      <c r="H6" s="95" t="s">
        <v>286</v>
      </c>
      <c r="I6" s="93" t="s">
        <v>287</v>
      </c>
      <c r="J6" s="93"/>
      <c r="K6" s="93"/>
      <c r="L6" s="111"/>
      <c r="M6" s="94"/>
      <c r="N6" s="97"/>
    </row>
    <row r="7" ht="54" customHeight="1" spans="1:14">
      <c r="A7" s="96"/>
      <c r="B7" s="97"/>
      <c r="C7" s="97"/>
      <c r="D7" s="97"/>
      <c r="E7" s="97"/>
      <c r="F7" s="97"/>
      <c r="G7" s="97"/>
      <c r="H7" s="98"/>
      <c r="I7" s="97" t="s">
        <v>32</v>
      </c>
      <c r="J7" s="97" t="s">
        <v>39</v>
      </c>
      <c r="K7" s="97" t="s">
        <v>133</v>
      </c>
      <c r="L7" s="112" t="s">
        <v>41</v>
      </c>
      <c r="M7" s="98" t="s">
        <v>42</v>
      </c>
      <c r="N7" s="97" t="s">
        <v>43</v>
      </c>
    </row>
    <row r="8" ht="15" customHeight="1" spans="1:14">
      <c r="A8" s="96">
        <v>1</v>
      </c>
      <c r="B8" s="97">
        <v>2</v>
      </c>
      <c r="C8" s="97">
        <v>3</v>
      </c>
      <c r="D8" s="98">
        <v>4</v>
      </c>
      <c r="E8" s="98">
        <v>5</v>
      </c>
      <c r="F8" s="98">
        <v>6</v>
      </c>
      <c r="G8" s="98">
        <v>7</v>
      </c>
      <c r="H8" s="98">
        <v>8</v>
      </c>
      <c r="I8" s="98">
        <v>9</v>
      </c>
      <c r="J8" s="98">
        <v>10</v>
      </c>
      <c r="K8" s="98">
        <v>11</v>
      </c>
      <c r="L8" s="98">
        <v>12</v>
      </c>
      <c r="M8" s="98">
        <v>13</v>
      </c>
      <c r="N8" s="98">
        <v>14</v>
      </c>
    </row>
    <row r="9" ht="21" customHeight="1" spans="1:14">
      <c r="A9" s="99"/>
      <c r="B9" s="100"/>
      <c r="C9" s="100"/>
      <c r="D9" s="45"/>
      <c r="E9" s="45"/>
      <c r="F9" s="45"/>
      <c r="G9" s="45"/>
      <c r="H9" s="45"/>
      <c r="I9" s="45"/>
      <c r="J9" s="45"/>
      <c r="K9" s="45"/>
      <c r="L9" s="45"/>
      <c r="M9" s="45"/>
      <c r="N9" s="45"/>
    </row>
    <row r="10" ht="21" customHeight="1" spans="1:14">
      <c r="A10" s="99"/>
      <c r="B10" s="100"/>
      <c r="C10" s="100"/>
      <c r="D10" s="45"/>
      <c r="E10" s="45"/>
      <c r="F10" s="45"/>
      <c r="G10" s="45"/>
      <c r="H10" s="45"/>
      <c r="I10" s="45"/>
      <c r="J10" s="45"/>
      <c r="K10" s="45"/>
      <c r="L10" s="45"/>
      <c r="M10" s="45"/>
      <c r="N10" s="45"/>
    </row>
    <row r="11" ht="21" customHeight="1" spans="1:14">
      <c r="A11" s="101" t="s">
        <v>215</v>
      </c>
      <c r="B11" s="102"/>
      <c r="C11" s="103"/>
      <c r="D11" s="45"/>
      <c r="E11" s="45"/>
      <c r="F11" s="45"/>
      <c r="G11" s="45"/>
      <c r="H11" s="45"/>
      <c r="I11" s="45"/>
      <c r="J11" s="45"/>
      <c r="K11" s="45"/>
      <c r="L11" s="45"/>
      <c r="M11" s="45"/>
      <c r="N11" s="45"/>
    </row>
    <row r="12" ht="21" customHeight="1" spans="1:1">
      <c r="A12" s="76" t="s">
        <v>275</v>
      </c>
    </row>
  </sheetData>
  <mergeCells count="14">
    <mergeCell ref="A2:N2"/>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1" width="22.25" customWidth="1"/>
    <col min="2" max="13" width="17.175" customWidth="1"/>
    <col min="14" max="14" width="17.0333333333333" customWidth="1"/>
  </cols>
  <sheetData>
    <row r="1" customHeight="1" spans="1:14">
      <c r="A1" s="1"/>
      <c r="B1" s="1"/>
      <c r="C1" s="1"/>
      <c r="D1" s="1"/>
      <c r="E1" s="1"/>
      <c r="F1" s="1"/>
      <c r="G1" s="1"/>
      <c r="H1" s="1"/>
      <c r="I1" s="1"/>
      <c r="J1" s="1"/>
      <c r="K1" s="1"/>
      <c r="L1" s="1"/>
      <c r="M1" s="1"/>
      <c r="N1" s="1"/>
    </row>
    <row r="2" ht="13.5" customHeight="1" spans="1:14">
      <c r="A2" s="30" t="s">
        <v>294</v>
      </c>
      <c r="B2" s="30"/>
      <c r="C2" s="30"/>
      <c r="D2" s="30"/>
      <c r="E2" s="30"/>
      <c r="F2" s="30"/>
      <c r="G2" s="30"/>
      <c r="H2" s="30"/>
      <c r="I2" s="30"/>
      <c r="J2" s="30"/>
      <c r="K2" s="30"/>
      <c r="L2" s="30"/>
      <c r="M2" s="30"/>
      <c r="N2" s="51"/>
    </row>
    <row r="3" ht="27.75" customHeight="1" spans="1:14">
      <c r="A3" s="77" t="s">
        <v>295</v>
      </c>
      <c r="B3" s="32"/>
      <c r="C3" s="32"/>
      <c r="D3" s="32"/>
      <c r="E3" s="32"/>
      <c r="F3" s="32"/>
      <c r="G3" s="32"/>
      <c r="H3" s="32"/>
      <c r="I3" s="32"/>
      <c r="J3" s="32"/>
      <c r="K3" s="32"/>
      <c r="L3" s="32"/>
      <c r="M3" s="32"/>
      <c r="N3" s="32"/>
    </row>
    <row r="4" ht="18" customHeight="1" spans="1:14">
      <c r="A4" s="78" t="str">
        <f>"单位名称："&amp;"玉溪市人事考试院"</f>
        <v>单位名称：玉溪市人事考试院</v>
      </c>
      <c r="B4" s="79"/>
      <c r="C4" s="79"/>
      <c r="D4" s="80"/>
      <c r="E4" s="81"/>
      <c r="F4" s="81"/>
      <c r="G4" s="81"/>
      <c r="H4" s="81"/>
      <c r="I4" s="81"/>
      <c r="N4" s="83" t="s">
        <v>2</v>
      </c>
    </row>
    <row r="5" ht="19.5" customHeight="1" spans="1:14">
      <c r="A5" s="35" t="s">
        <v>296</v>
      </c>
      <c r="B5" s="53" t="s">
        <v>126</v>
      </c>
      <c r="C5" s="54"/>
      <c r="D5" s="54"/>
      <c r="E5" s="53" t="s">
        <v>297</v>
      </c>
      <c r="F5" s="54"/>
      <c r="G5" s="54"/>
      <c r="H5" s="54"/>
      <c r="I5" s="54"/>
      <c r="J5" s="54"/>
      <c r="K5" s="54"/>
      <c r="L5" s="54"/>
      <c r="M5" s="54"/>
      <c r="N5" s="54"/>
    </row>
    <row r="6" ht="40.5" customHeight="1" spans="1:14">
      <c r="A6" s="41"/>
      <c r="B6" s="38" t="s">
        <v>30</v>
      </c>
      <c r="C6" s="34" t="s">
        <v>33</v>
      </c>
      <c r="D6" s="82" t="s">
        <v>298</v>
      </c>
      <c r="E6" s="42" t="s">
        <v>299</v>
      </c>
      <c r="F6" s="42" t="s">
        <v>300</v>
      </c>
      <c r="G6" s="42" t="s">
        <v>301</v>
      </c>
      <c r="H6" s="42" t="s">
        <v>302</v>
      </c>
      <c r="I6" s="42" t="s">
        <v>303</v>
      </c>
      <c r="J6" s="42" t="s">
        <v>304</v>
      </c>
      <c r="K6" s="42" t="s">
        <v>305</v>
      </c>
      <c r="L6" s="42" t="s">
        <v>306</v>
      </c>
      <c r="M6" s="42" t="s">
        <v>307</v>
      </c>
      <c r="N6" s="42" t="s">
        <v>308</v>
      </c>
    </row>
    <row r="7" ht="19.5" customHeight="1" spans="1:14">
      <c r="A7" s="42">
        <v>1</v>
      </c>
      <c r="B7" s="42">
        <v>2</v>
      </c>
      <c r="C7" s="42">
        <v>3</v>
      </c>
      <c r="D7" s="53">
        <v>4</v>
      </c>
      <c r="E7" s="42">
        <v>5</v>
      </c>
      <c r="F7" s="42">
        <v>6</v>
      </c>
      <c r="G7" s="42">
        <v>7</v>
      </c>
      <c r="H7" s="53">
        <v>8</v>
      </c>
      <c r="I7" s="42">
        <v>9</v>
      </c>
      <c r="J7" s="42">
        <v>10</v>
      </c>
      <c r="K7" s="42">
        <v>11</v>
      </c>
      <c r="L7" s="53">
        <v>12</v>
      </c>
      <c r="M7" s="42">
        <v>13</v>
      </c>
      <c r="N7" s="42">
        <v>14</v>
      </c>
    </row>
    <row r="8" ht="20.25" customHeight="1" spans="1:14">
      <c r="A8" s="43"/>
      <c r="B8" s="45"/>
      <c r="C8" s="45"/>
      <c r="D8" s="45"/>
      <c r="E8" s="45"/>
      <c r="F8" s="45"/>
      <c r="G8" s="45"/>
      <c r="H8" s="45"/>
      <c r="I8" s="45"/>
      <c r="J8" s="45"/>
      <c r="K8" s="45"/>
      <c r="L8" s="45"/>
      <c r="M8" s="45"/>
      <c r="N8" s="45"/>
    </row>
    <row r="9" ht="20.25" customHeight="1" spans="1:14">
      <c r="A9" s="43"/>
      <c r="B9" s="45"/>
      <c r="C9" s="45"/>
      <c r="D9" s="45"/>
      <c r="E9" s="45"/>
      <c r="F9" s="45"/>
      <c r="G9" s="45"/>
      <c r="H9" s="45"/>
      <c r="I9" s="45"/>
      <c r="J9" s="45"/>
      <c r="K9" s="45"/>
      <c r="L9" s="45"/>
      <c r="M9" s="45"/>
      <c r="N9" s="45"/>
    </row>
    <row r="10" ht="20.25" customHeight="1" spans="1:14">
      <c r="A10" s="74" t="s">
        <v>30</v>
      </c>
      <c r="B10" s="45"/>
      <c r="C10" s="45"/>
      <c r="D10" s="45"/>
      <c r="E10" s="45"/>
      <c r="F10" s="45"/>
      <c r="G10" s="45"/>
      <c r="H10" s="45"/>
      <c r="I10" s="45"/>
      <c r="J10" s="45"/>
      <c r="K10" s="45"/>
      <c r="L10" s="45"/>
      <c r="M10" s="45"/>
      <c r="N10" s="45"/>
    </row>
    <row r="11" customHeight="1" spans="1:1">
      <c r="A11" s="50" t="s">
        <v>275</v>
      </c>
    </row>
  </sheetData>
  <mergeCells count="6">
    <mergeCell ref="A2:N2"/>
    <mergeCell ref="A3:N3"/>
    <mergeCell ref="A4:I4"/>
    <mergeCell ref="B5:D5"/>
    <mergeCell ref="E5:N5"/>
    <mergeCell ref="A5:A6"/>
  </mergeCells>
  <pageMargins left="0.75" right="0.75" top="1" bottom="1" header="0.5" footer="0.5"/>
  <pageSetup paperSize="9" scale="5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4" sqref="C14"/>
    </sheetView>
  </sheetViews>
  <sheetFormatPr defaultColWidth="9.14166666666667" defaultRowHeight="12" customHeight="1"/>
  <cols>
    <col min="1" max="1" width="27.875" customWidth="1"/>
    <col min="2" max="2" width="22.375" customWidth="1"/>
    <col min="3" max="3" width="15.25" customWidth="1"/>
    <col min="4" max="4" width="21.0333333333333" customWidth="1"/>
    <col min="5" max="5" width="19.875" customWidth="1"/>
    <col min="6" max="6" width="11.2833333333333" customWidth="1"/>
    <col min="7" max="7" width="10.3166666666667" customWidth="1"/>
    <col min="8" max="8" width="9.31666666666667" customWidth="1"/>
    <col min="9" max="9" width="13.425" customWidth="1"/>
    <col min="10" max="10" width="27.4583333333333" customWidth="1"/>
  </cols>
  <sheetData>
    <row r="1" customHeight="1" spans="1:10">
      <c r="A1" s="1"/>
      <c r="B1" s="1"/>
      <c r="C1" s="1"/>
      <c r="D1" s="1"/>
      <c r="E1" s="1"/>
      <c r="F1" s="1"/>
      <c r="G1" s="1"/>
      <c r="H1" s="1"/>
      <c r="I1" s="1"/>
      <c r="J1" s="1"/>
    </row>
    <row r="2" customHeight="1" spans="1:10">
      <c r="A2" s="30" t="s">
        <v>309</v>
      </c>
      <c r="B2" s="30"/>
      <c r="C2" s="30"/>
      <c r="D2" s="30"/>
      <c r="E2" s="30"/>
      <c r="F2" s="30"/>
      <c r="G2" s="30"/>
      <c r="H2" s="30"/>
      <c r="I2" s="30"/>
      <c r="J2" s="51"/>
    </row>
    <row r="3" ht="28.5" customHeight="1" spans="1:10">
      <c r="A3" s="68" t="s">
        <v>310</v>
      </c>
      <c r="B3" s="69"/>
      <c r="C3" s="69"/>
      <c r="D3" s="69"/>
      <c r="E3" s="69"/>
      <c r="F3" s="70"/>
      <c r="G3" s="69"/>
      <c r="H3" s="70"/>
      <c r="I3" s="70"/>
      <c r="J3" s="69"/>
    </row>
    <row r="4" ht="21" customHeight="1" spans="1:1">
      <c r="A4" s="6" t="str">
        <f>"单位名称："&amp;"玉溪市人事考试院"</f>
        <v>单位名称：玉溪市人事考试院</v>
      </c>
    </row>
    <row r="5" ht="21" customHeight="1" spans="1:10">
      <c r="A5" s="71" t="s">
        <v>218</v>
      </c>
      <c r="B5" s="71" t="s">
        <v>219</v>
      </c>
      <c r="C5" s="71" t="s">
        <v>220</v>
      </c>
      <c r="D5" s="71" t="s">
        <v>221</v>
      </c>
      <c r="E5" s="71" t="s">
        <v>222</v>
      </c>
      <c r="F5" s="56" t="s">
        <v>223</v>
      </c>
      <c r="G5" s="71" t="s">
        <v>224</v>
      </c>
      <c r="H5" s="56" t="s">
        <v>225</v>
      </c>
      <c r="I5" s="56" t="s">
        <v>226</v>
      </c>
      <c r="J5" s="71" t="s">
        <v>227</v>
      </c>
    </row>
    <row r="6" ht="21" customHeight="1" spans="1:10">
      <c r="A6" s="71">
        <v>1</v>
      </c>
      <c r="B6" s="71">
        <v>2</v>
      </c>
      <c r="C6" s="71">
        <v>3</v>
      </c>
      <c r="D6" s="71">
        <v>4</v>
      </c>
      <c r="E6" s="71">
        <v>5</v>
      </c>
      <c r="F6" s="56">
        <v>6</v>
      </c>
      <c r="G6" s="71">
        <v>7</v>
      </c>
      <c r="H6" s="56">
        <v>8</v>
      </c>
      <c r="I6" s="56">
        <v>9</v>
      </c>
      <c r="J6" s="71">
        <v>10</v>
      </c>
    </row>
    <row r="7" ht="21" customHeight="1" spans="1:10">
      <c r="A7" s="72"/>
      <c r="B7" s="73"/>
      <c r="C7" s="73"/>
      <c r="D7" s="73"/>
      <c r="E7" s="74"/>
      <c r="F7" s="75"/>
      <c r="G7" s="74"/>
      <c r="H7" s="75"/>
      <c r="I7" s="75"/>
      <c r="J7" s="74"/>
    </row>
    <row r="8" ht="33.75" customHeight="1" spans="1:10">
      <c r="A8" s="72"/>
      <c r="B8" s="72"/>
      <c r="C8" s="72"/>
      <c r="D8" s="72"/>
      <c r="E8" s="72"/>
      <c r="F8" s="72"/>
      <c r="G8" s="43"/>
      <c r="H8" s="72"/>
      <c r="I8" s="72"/>
      <c r="J8" s="72"/>
    </row>
    <row r="9" s="67" customFormat="1" ht="21" customHeight="1" spans="1:1">
      <c r="A9" s="76" t="s">
        <v>275</v>
      </c>
    </row>
  </sheetData>
  <mergeCells count="3">
    <mergeCell ref="A2:J2"/>
    <mergeCell ref="A3:J3"/>
    <mergeCell ref="A4:H4"/>
  </mergeCells>
  <pageMargins left="0.75" right="0.75" top="1" bottom="1" header="0.5" footer="0.5"/>
  <pageSetup paperSize="9" scale="7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2"/>
  <sheetViews>
    <sheetView showZeros="0" workbookViewId="0">
      <pane ySplit="1" topLeftCell="A2" activePane="bottomLeft" state="frozen"/>
      <selection/>
      <selection pane="bottomLeft" activeCell="D18" sqref="D18"/>
    </sheetView>
  </sheetViews>
  <sheetFormatPr defaultColWidth="8.85833333333333" defaultRowHeight="15" customHeight="1" outlineLevelCol="7"/>
  <cols>
    <col min="1" max="1" width="36.0333333333333" customWidth="1"/>
    <col min="2" max="2" width="19.7416666666667" customWidth="1"/>
    <col min="3" max="3" width="33.3166666666667" customWidth="1"/>
    <col min="4" max="4" width="28.375" customWidth="1"/>
    <col min="5" max="6" width="8.98333333333333" customWidth="1"/>
    <col min="7" max="8" width="15.1333333333333" customWidth="1"/>
  </cols>
  <sheetData>
    <row r="1" customHeight="1" spans="1:8">
      <c r="A1" s="57"/>
      <c r="B1" s="57"/>
      <c r="C1" s="57"/>
      <c r="D1" s="57"/>
      <c r="E1" s="57"/>
      <c r="F1" s="57"/>
      <c r="G1" s="57"/>
      <c r="H1" s="57"/>
    </row>
    <row r="2" ht="18.75" customHeight="1" spans="1:8">
      <c r="A2" s="58" t="s">
        <v>311</v>
      </c>
      <c r="B2" s="58"/>
      <c r="C2" s="58"/>
      <c r="D2" s="58"/>
      <c r="E2" s="58"/>
      <c r="F2" s="58"/>
      <c r="G2" s="58"/>
      <c r="H2" s="58" t="s">
        <v>311</v>
      </c>
    </row>
    <row r="3" ht="28.5" customHeight="1" spans="1:8">
      <c r="A3" s="59" t="s">
        <v>312</v>
      </c>
      <c r="B3" s="59"/>
      <c r="C3" s="59"/>
      <c r="D3" s="59"/>
      <c r="E3" s="59"/>
      <c r="F3" s="59"/>
      <c r="G3" s="59"/>
      <c r="H3" s="59"/>
    </row>
    <row r="4" ht="18.75" customHeight="1" spans="1:8">
      <c r="A4" s="60" t="str">
        <f>"单位名称："&amp;"玉溪市人事考试院"</f>
        <v>单位名称：玉溪市人事考试院</v>
      </c>
      <c r="B4" s="60"/>
      <c r="C4" s="60"/>
      <c r="D4" s="60"/>
      <c r="E4" s="60"/>
      <c r="F4" s="60"/>
      <c r="G4" s="60"/>
      <c r="H4" s="60"/>
    </row>
    <row r="5" ht="18.75" customHeight="1" spans="1:8">
      <c r="A5" s="61" t="s">
        <v>119</v>
      </c>
      <c r="B5" s="61" t="s">
        <v>313</v>
      </c>
      <c r="C5" s="61" t="s">
        <v>314</v>
      </c>
      <c r="D5" s="61" t="s">
        <v>315</v>
      </c>
      <c r="E5" s="61" t="s">
        <v>316</v>
      </c>
      <c r="F5" s="61" t="s">
        <v>317</v>
      </c>
      <c r="G5" s="61"/>
      <c r="H5" s="61"/>
    </row>
    <row r="6" ht="18.75" customHeight="1" spans="1:8">
      <c r="A6" s="61"/>
      <c r="B6" s="61"/>
      <c r="C6" s="61"/>
      <c r="D6" s="61"/>
      <c r="E6" s="61"/>
      <c r="F6" s="61" t="s">
        <v>282</v>
      </c>
      <c r="G6" s="61" t="s">
        <v>318</v>
      </c>
      <c r="H6" s="61" t="s">
        <v>319</v>
      </c>
    </row>
    <row r="7" ht="18.75" customHeight="1" spans="1:8">
      <c r="A7" s="62" t="s">
        <v>44</v>
      </c>
      <c r="B7" s="62" t="s">
        <v>45</v>
      </c>
      <c r="C7" s="62" t="s">
        <v>46</v>
      </c>
      <c r="D7" s="62" t="s">
        <v>47</v>
      </c>
      <c r="E7" s="62" t="s">
        <v>48</v>
      </c>
      <c r="F7" s="62" t="s">
        <v>49</v>
      </c>
      <c r="G7" s="62" t="s">
        <v>50</v>
      </c>
      <c r="H7" s="62" t="s">
        <v>51</v>
      </c>
    </row>
    <row r="8" ht="18" customHeight="1" spans="1:8">
      <c r="A8" s="63" t="s">
        <v>64</v>
      </c>
      <c r="B8" s="63" t="s">
        <v>320</v>
      </c>
      <c r="C8" s="63" t="s">
        <v>321</v>
      </c>
      <c r="D8" s="63" t="s">
        <v>322</v>
      </c>
      <c r="E8" s="64" t="s">
        <v>289</v>
      </c>
      <c r="F8" s="65">
        <v>1</v>
      </c>
      <c r="G8" s="66">
        <v>2451</v>
      </c>
      <c r="H8" s="66">
        <v>2451</v>
      </c>
    </row>
    <row r="9" ht="18" customHeight="1" spans="1:8">
      <c r="A9" s="63" t="s">
        <v>64</v>
      </c>
      <c r="B9" s="63" t="s">
        <v>320</v>
      </c>
      <c r="C9" s="63" t="s">
        <v>323</v>
      </c>
      <c r="D9" s="63" t="s">
        <v>324</v>
      </c>
      <c r="E9" s="64" t="s">
        <v>289</v>
      </c>
      <c r="F9" s="65">
        <v>1</v>
      </c>
      <c r="G9" s="66">
        <v>7600</v>
      </c>
      <c r="H9" s="66">
        <v>7600</v>
      </c>
    </row>
    <row r="10" ht="18" customHeight="1" spans="1:8">
      <c r="A10" s="63" t="s">
        <v>64</v>
      </c>
      <c r="B10" s="63" t="s">
        <v>320</v>
      </c>
      <c r="C10" s="63" t="s">
        <v>325</v>
      </c>
      <c r="D10" s="63" t="s">
        <v>326</v>
      </c>
      <c r="E10" s="64" t="s">
        <v>289</v>
      </c>
      <c r="F10" s="65">
        <v>1</v>
      </c>
      <c r="G10" s="66">
        <v>23800</v>
      </c>
      <c r="H10" s="66">
        <v>23800</v>
      </c>
    </row>
    <row r="11" ht="18" customHeight="1" spans="1:8">
      <c r="A11" s="63" t="s">
        <v>64</v>
      </c>
      <c r="B11" s="63" t="s">
        <v>320</v>
      </c>
      <c r="C11" s="63" t="s">
        <v>327</v>
      </c>
      <c r="D11" s="63" t="s">
        <v>328</v>
      </c>
      <c r="E11" s="64" t="s">
        <v>289</v>
      </c>
      <c r="F11" s="65">
        <v>1</v>
      </c>
      <c r="G11" s="66">
        <v>720</v>
      </c>
      <c r="H11" s="66">
        <v>720</v>
      </c>
    </row>
    <row r="12" ht="18" customHeight="1" spans="1:8">
      <c r="A12" s="64" t="s">
        <v>30</v>
      </c>
      <c r="B12" s="64"/>
      <c r="C12" s="64"/>
      <c r="D12" s="64"/>
      <c r="E12" s="64"/>
      <c r="F12" s="65">
        <v>4</v>
      </c>
      <c r="G12" s="66"/>
      <c r="H12" s="66">
        <v>34571</v>
      </c>
    </row>
  </sheetData>
  <mergeCells count="10">
    <mergeCell ref="A2:H2"/>
    <mergeCell ref="A3:H3"/>
    <mergeCell ref="A4:H4"/>
    <mergeCell ref="F5:H5"/>
    <mergeCell ref="A12:E12"/>
    <mergeCell ref="A5:A6"/>
    <mergeCell ref="B5:B6"/>
    <mergeCell ref="C5:C6"/>
    <mergeCell ref="D5:D6"/>
    <mergeCell ref="E5:E6"/>
  </mergeCells>
  <pageMargins left="0.75" right="0.75" top="1" bottom="1" header="0.5" footer="0.5"/>
  <pageSetup paperSize="1" scale="7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18" sqref="E18"/>
    </sheetView>
  </sheetViews>
  <sheetFormatPr defaultColWidth="9.14166666666667" defaultRowHeight="14.25" customHeight="1"/>
  <cols>
    <col min="1" max="1" width="16.3166666666667" customWidth="1"/>
    <col min="2" max="7" width="18.5" customWidth="1"/>
    <col min="8" max="8" width="15.425" customWidth="1"/>
    <col min="9" max="11" width="19.6" customWidth="1"/>
  </cols>
  <sheetData>
    <row r="1" customHeight="1" spans="1:11">
      <c r="A1" s="1"/>
      <c r="B1" s="1"/>
      <c r="C1" s="1"/>
      <c r="D1" s="1"/>
      <c r="E1" s="1"/>
      <c r="F1" s="1"/>
      <c r="G1" s="1"/>
      <c r="H1" s="1"/>
      <c r="I1" s="1"/>
      <c r="J1" s="1"/>
      <c r="K1" s="1"/>
    </row>
    <row r="2" ht="13.5" customHeight="1" spans="1:11">
      <c r="A2" s="30" t="s">
        <v>329</v>
      </c>
      <c r="B2" s="30"/>
      <c r="C2" s="30"/>
      <c r="D2" s="31"/>
      <c r="E2" s="31"/>
      <c r="F2" s="31"/>
      <c r="G2" s="31"/>
      <c r="H2" s="30"/>
      <c r="I2" s="30"/>
      <c r="J2" s="30"/>
      <c r="K2" s="51"/>
    </row>
    <row r="3" ht="28.5" customHeight="1" spans="1:11">
      <c r="A3" s="32" t="s">
        <v>330</v>
      </c>
      <c r="B3" s="32"/>
      <c r="C3" s="32"/>
      <c r="D3" s="32"/>
      <c r="E3" s="32"/>
      <c r="F3" s="32"/>
      <c r="G3" s="32"/>
      <c r="H3" s="32"/>
      <c r="I3" s="32"/>
      <c r="J3" s="32"/>
      <c r="K3" s="32"/>
    </row>
    <row r="4" ht="27" customHeight="1" spans="1:11">
      <c r="A4" s="6" t="str">
        <f>"单位名称："&amp;"玉溪市人事考试院"</f>
        <v>单位名称：玉溪市人事考试院</v>
      </c>
      <c r="B4" s="7"/>
      <c r="C4" s="7"/>
      <c r="D4" s="7"/>
      <c r="E4" s="7"/>
      <c r="F4" s="7"/>
      <c r="G4" s="7"/>
      <c r="H4" s="8"/>
      <c r="I4" s="8"/>
      <c r="J4" s="8"/>
      <c r="K4" s="52" t="s">
        <v>2</v>
      </c>
    </row>
    <row r="5" ht="21.75" customHeight="1" spans="1:11">
      <c r="A5" s="33" t="s">
        <v>205</v>
      </c>
      <c r="B5" s="33" t="s">
        <v>121</v>
      </c>
      <c r="C5" s="33" t="s">
        <v>206</v>
      </c>
      <c r="D5" s="34" t="s">
        <v>122</v>
      </c>
      <c r="E5" s="34" t="s">
        <v>123</v>
      </c>
      <c r="F5" s="34" t="s">
        <v>124</v>
      </c>
      <c r="G5" s="34" t="s">
        <v>125</v>
      </c>
      <c r="H5" s="35" t="s">
        <v>30</v>
      </c>
      <c r="I5" s="53" t="s">
        <v>331</v>
      </c>
      <c r="J5" s="54"/>
      <c r="K5" s="55"/>
    </row>
    <row r="6" ht="21.75" customHeight="1" spans="1:11">
      <c r="A6" s="36"/>
      <c r="B6" s="36"/>
      <c r="C6" s="36"/>
      <c r="D6" s="37"/>
      <c r="E6" s="37"/>
      <c r="F6" s="37"/>
      <c r="G6" s="37"/>
      <c r="H6" s="38"/>
      <c r="I6" s="34" t="s">
        <v>33</v>
      </c>
      <c r="J6" s="34" t="s">
        <v>34</v>
      </c>
      <c r="K6" s="34" t="s">
        <v>35</v>
      </c>
    </row>
    <row r="7" ht="40.5" customHeight="1" spans="1:11">
      <c r="A7" s="39"/>
      <c r="B7" s="39"/>
      <c r="C7" s="39"/>
      <c r="D7" s="40"/>
      <c r="E7" s="40"/>
      <c r="F7" s="40"/>
      <c r="G7" s="40"/>
      <c r="H7" s="41"/>
      <c r="I7" s="40" t="s">
        <v>32</v>
      </c>
      <c r="J7" s="40"/>
      <c r="K7" s="40"/>
    </row>
    <row r="8" ht="21" customHeight="1" spans="1:11">
      <c r="A8" s="42">
        <v>1</v>
      </c>
      <c r="B8" s="42">
        <v>2</v>
      </c>
      <c r="C8" s="42">
        <v>3</v>
      </c>
      <c r="D8" s="42">
        <v>4</v>
      </c>
      <c r="E8" s="42">
        <v>5</v>
      </c>
      <c r="F8" s="42">
        <v>6</v>
      </c>
      <c r="G8" s="42">
        <v>7</v>
      </c>
      <c r="H8" s="42">
        <v>8</v>
      </c>
      <c r="I8" s="42">
        <v>9</v>
      </c>
      <c r="J8" s="56">
        <v>10</v>
      </c>
      <c r="K8" s="56">
        <v>11</v>
      </c>
    </row>
    <row r="9" ht="30.65" customHeight="1" spans="1:11">
      <c r="A9" s="43"/>
      <c r="B9" s="44"/>
      <c r="C9" s="43"/>
      <c r="D9" s="43"/>
      <c r="E9" s="43"/>
      <c r="F9" s="43"/>
      <c r="G9" s="43"/>
      <c r="H9" s="45"/>
      <c r="I9" s="45"/>
      <c r="J9" s="45"/>
      <c r="K9" s="45"/>
    </row>
    <row r="10" ht="30.65" customHeight="1" spans="1:11">
      <c r="A10" s="44"/>
      <c r="B10" s="44"/>
      <c r="C10" s="44"/>
      <c r="D10" s="44"/>
      <c r="E10" s="44"/>
      <c r="F10" s="44"/>
      <c r="G10" s="44"/>
      <c r="H10" s="45"/>
      <c r="I10" s="45"/>
      <c r="J10" s="45"/>
      <c r="K10" s="45"/>
    </row>
    <row r="11" ht="18.75" customHeight="1" spans="1:11">
      <c r="A11" s="46" t="s">
        <v>215</v>
      </c>
      <c r="B11" s="47"/>
      <c r="C11" s="47"/>
      <c r="D11" s="47"/>
      <c r="E11" s="47"/>
      <c r="F11" s="47"/>
      <c r="G11" s="48"/>
      <c r="H11" s="45"/>
      <c r="I11" s="45"/>
      <c r="J11" s="45"/>
      <c r="K11" s="45"/>
    </row>
    <row r="12" customHeight="1" spans="1:2">
      <c r="A12" s="49" t="s">
        <v>275</v>
      </c>
      <c r="B12" s="50"/>
    </row>
  </sheetData>
  <mergeCells count="17">
    <mergeCell ref="A2:K2"/>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2" activePane="bottomLeft" state="frozen"/>
      <selection/>
      <selection pane="bottomLeft" activeCell="A5" sqref="A5:A7"/>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customHeight="1" spans="1:7">
      <c r="A1" s="1"/>
      <c r="B1" s="1"/>
      <c r="C1" s="1"/>
      <c r="D1" s="1"/>
      <c r="E1" s="1"/>
      <c r="F1" s="1"/>
      <c r="G1" s="1"/>
    </row>
    <row r="2" ht="13.5" customHeight="1" spans="1:7">
      <c r="A2" s="2" t="s">
        <v>332</v>
      </c>
      <c r="B2" s="2"/>
      <c r="C2" s="2"/>
      <c r="D2" s="3"/>
      <c r="E2" s="2"/>
      <c r="F2" s="2"/>
      <c r="G2" s="4"/>
    </row>
    <row r="3" ht="27.75" customHeight="1" spans="1:7">
      <c r="A3" s="5" t="s">
        <v>333</v>
      </c>
      <c r="B3" s="5"/>
      <c r="C3" s="5"/>
      <c r="D3" s="5"/>
      <c r="E3" s="5"/>
      <c r="F3" s="5"/>
      <c r="G3" s="5"/>
    </row>
    <row r="4" ht="13.5" customHeight="1" spans="1:7">
      <c r="A4" s="6" t="str">
        <f>"单位名称："&amp;"玉溪市人事考试院"</f>
        <v>单位名称：玉溪市人事考试院</v>
      </c>
      <c r="B4" s="7"/>
      <c r="C4" s="7"/>
      <c r="D4" s="7"/>
      <c r="E4" s="8"/>
      <c r="F4" s="8"/>
      <c r="G4" s="9" t="s">
        <v>2</v>
      </c>
    </row>
    <row r="5" ht="21.75" customHeight="1" spans="1:7">
      <c r="A5" s="10" t="s">
        <v>206</v>
      </c>
      <c r="B5" s="10" t="s">
        <v>205</v>
      </c>
      <c r="C5" s="10" t="s">
        <v>121</v>
      </c>
      <c r="D5" s="11" t="s">
        <v>334</v>
      </c>
      <c r="E5" s="12" t="s">
        <v>33</v>
      </c>
      <c r="F5" s="13"/>
      <c r="G5" s="14"/>
    </row>
    <row r="6" ht="21.75" customHeight="1" spans="1:7">
      <c r="A6" s="15"/>
      <c r="B6" s="15"/>
      <c r="C6" s="15"/>
      <c r="D6" s="16"/>
      <c r="E6" s="17" t="s">
        <v>335</v>
      </c>
      <c r="F6" s="11" t="s">
        <v>336</v>
      </c>
      <c r="G6" s="11" t="s">
        <v>337</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7000000</v>
      </c>
      <c r="F9" s="25">
        <v>7500000</v>
      </c>
      <c r="G9" s="25"/>
    </row>
    <row r="10" ht="21" customHeight="1" spans="1:7">
      <c r="A10" s="22"/>
      <c r="B10" s="22" t="s">
        <v>338</v>
      </c>
      <c r="C10" s="22" t="s">
        <v>210</v>
      </c>
      <c r="D10" s="26" t="s">
        <v>339</v>
      </c>
      <c r="E10" s="25">
        <v>7000000</v>
      </c>
      <c r="F10" s="25">
        <v>7500000</v>
      </c>
      <c r="G10" s="25"/>
    </row>
    <row r="11" ht="21" customHeight="1" spans="1:7">
      <c r="A11" s="27" t="s">
        <v>30</v>
      </c>
      <c r="B11" s="28" t="s">
        <v>340</v>
      </c>
      <c r="C11" s="28"/>
      <c r="D11" s="29"/>
      <c r="E11" s="25">
        <v>7000000</v>
      </c>
      <c r="F11" s="25">
        <v>7500000</v>
      </c>
      <c r="G11" s="25"/>
    </row>
  </sheetData>
  <mergeCells count="12">
    <mergeCell ref="A2:G2"/>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C5" sqref="C5:C7"/>
    </sheetView>
  </sheetViews>
  <sheetFormatPr defaultColWidth="8.85833333333333" defaultRowHeight="15" customHeight="1"/>
  <cols>
    <col min="1" max="1" width="16.0916666666667" customWidth="1"/>
    <col min="2" max="2" width="22.9083333333333" customWidth="1"/>
    <col min="3" max="3" width="14.3666666666667" customWidth="1"/>
    <col min="4" max="4" width="14.8166666666667" customWidth="1"/>
    <col min="5" max="5" width="15" customWidth="1"/>
    <col min="6" max="6" width="14.6333333333333" customWidth="1"/>
    <col min="7" max="7" width="15.9083333333333" customWidth="1"/>
    <col min="8" max="8" width="15.5416666666667" customWidth="1"/>
    <col min="9" max="9" width="14.4583333333333" customWidth="1"/>
    <col min="10" max="10" width="14.1833333333333" customWidth="1"/>
    <col min="11" max="11" width="16.4166666666667" customWidth="1"/>
    <col min="12" max="18" width="16.2833333333333" customWidth="1"/>
    <col min="19" max="19" width="16.4166666666667" customWidth="1"/>
  </cols>
  <sheetData>
    <row r="1" customHeight="1" spans="1:19">
      <c r="A1" s="161"/>
      <c r="B1" s="161"/>
      <c r="C1" s="161"/>
      <c r="D1" s="161"/>
      <c r="E1" s="161"/>
      <c r="F1" s="161"/>
      <c r="G1" s="161"/>
      <c r="H1" s="161"/>
      <c r="I1" s="161"/>
      <c r="J1" s="161"/>
      <c r="K1" s="161"/>
      <c r="L1" s="161"/>
      <c r="M1" s="161"/>
      <c r="N1" s="161"/>
      <c r="O1" s="161"/>
      <c r="P1" s="161"/>
      <c r="Q1" s="161"/>
      <c r="R1" s="161"/>
      <c r="S1" s="161"/>
    </row>
    <row r="2" customHeight="1" spans="1:19">
      <c r="A2" s="172" t="s">
        <v>26</v>
      </c>
      <c r="B2" s="172"/>
      <c r="C2" s="172"/>
      <c r="D2" s="172"/>
      <c r="E2" s="172"/>
      <c r="F2" s="172"/>
      <c r="G2" s="172"/>
      <c r="H2" s="172"/>
      <c r="I2" s="172"/>
      <c r="J2" s="172"/>
      <c r="K2" s="172"/>
      <c r="L2" s="172"/>
      <c r="M2" s="172"/>
      <c r="N2" s="172"/>
      <c r="O2" s="172"/>
      <c r="P2" s="172"/>
      <c r="Q2" s="172"/>
      <c r="R2" s="172"/>
      <c r="S2" s="172"/>
    </row>
    <row r="3" ht="28.5" customHeight="1" spans="1:19">
      <c r="A3" s="59" t="s">
        <v>27</v>
      </c>
      <c r="B3" s="59"/>
      <c r="C3" s="59"/>
      <c r="D3" s="59"/>
      <c r="E3" s="59"/>
      <c r="F3" s="59"/>
      <c r="G3" s="59"/>
      <c r="H3" s="59"/>
      <c r="I3" s="59"/>
      <c r="J3" s="59"/>
      <c r="K3" s="59"/>
      <c r="L3" s="59"/>
      <c r="M3" s="59"/>
      <c r="N3" s="59"/>
      <c r="O3" s="59"/>
      <c r="P3" s="59"/>
      <c r="Q3" s="59"/>
      <c r="R3" s="59"/>
      <c r="S3" s="59"/>
    </row>
    <row r="4" ht="20.25" customHeight="1" spans="1:19">
      <c r="A4" s="60" t="str">
        <f>"单位名称："&amp;"玉溪市人事考试院"</f>
        <v>单位名称：玉溪市人事考试院</v>
      </c>
      <c r="B4" s="60"/>
      <c r="C4" s="60"/>
      <c r="D4" s="60"/>
      <c r="E4" s="60"/>
      <c r="F4" s="60"/>
      <c r="G4" s="60"/>
      <c r="H4" s="60"/>
      <c r="I4" s="60"/>
      <c r="J4" s="60"/>
      <c r="K4" s="60"/>
      <c r="L4" s="58"/>
      <c r="M4" s="58"/>
      <c r="N4" s="58"/>
      <c r="O4" s="58"/>
      <c r="P4" s="58"/>
      <c r="Q4" s="58"/>
      <c r="R4" s="58"/>
      <c r="S4" s="58" t="s">
        <v>2</v>
      </c>
    </row>
    <row r="5" ht="27" customHeight="1" spans="1:19">
      <c r="A5" s="185" t="s">
        <v>28</v>
      </c>
      <c r="B5" s="185" t="s">
        <v>29</v>
      </c>
      <c r="C5" s="185" t="s">
        <v>30</v>
      </c>
      <c r="D5" s="185" t="s">
        <v>31</v>
      </c>
      <c r="E5" s="185"/>
      <c r="F5" s="185"/>
      <c r="G5" s="185"/>
      <c r="H5" s="185"/>
      <c r="I5" s="185"/>
      <c r="J5" s="185"/>
      <c r="K5" s="185"/>
      <c r="L5" s="185"/>
      <c r="M5" s="185"/>
      <c r="N5" s="185"/>
      <c r="O5" s="185" t="s">
        <v>20</v>
      </c>
      <c r="P5" s="185"/>
      <c r="Q5" s="185"/>
      <c r="R5" s="185"/>
      <c r="S5" s="185"/>
    </row>
    <row r="6" ht="27" customHeight="1" spans="1:19">
      <c r="A6" s="185"/>
      <c r="B6" s="185"/>
      <c r="C6" s="185"/>
      <c r="D6" s="185" t="s">
        <v>32</v>
      </c>
      <c r="E6" s="185" t="s">
        <v>33</v>
      </c>
      <c r="F6" s="185" t="s">
        <v>34</v>
      </c>
      <c r="G6" s="185" t="s">
        <v>35</v>
      </c>
      <c r="H6" s="185" t="s">
        <v>36</v>
      </c>
      <c r="I6" s="185" t="s">
        <v>37</v>
      </c>
      <c r="J6" s="185"/>
      <c r="K6" s="185"/>
      <c r="L6" s="185"/>
      <c r="M6" s="185"/>
      <c r="N6" s="185"/>
      <c r="O6" s="185" t="s">
        <v>32</v>
      </c>
      <c r="P6" s="185" t="s">
        <v>33</v>
      </c>
      <c r="Q6" s="185" t="s">
        <v>34</v>
      </c>
      <c r="R6" s="185" t="s">
        <v>35</v>
      </c>
      <c r="S6" s="185" t="s">
        <v>38</v>
      </c>
    </row>
    <row r="7" ht="27" customHeight="1" spans="1:19">
      <c r="A7" s="186"/>
      <c r="B7" s="186"/>
      <c r="C7" s="186"/>
      <c r="D7" s="186"/>
      <c r="E7" s="186"/>
      <c r="F7" s="186"/>
      <c r="G7" s="186"/>
      <c r="H7" s="186"/>
      <c r="I7" s="186" t="s">
        <v>32</v>
      </c>
      <c r="J7" s="186" t="s">
        <v>39</v>
      </c>
      <c r="K7" s="186" t="s">
        <v>40</v>
      </c>
      <c r="L7" s="186" t="s">
        <v>41</v>
      </c>
      <c r="M7" s="186" t="s">
        <v>42</v>
      </c>
      <c r="N7" s="186" t="s">
        <v>43</v>
      </c>
      <c r="O7" s="186"/>
      <c r="P7" s="186"/>
      <c r="Q7" s="186"/>
      <c r="R7" s="186"/>
      <c r="S7" s="186"/>
    </row>
    <row r="8" ht="20.25" customHeight="1" spans="1:19">
      <c r="A8" s="171" t="s">
        <v>44</v>
      </c>
      <c r="B8" s="171" t="s">
        <v>45</v>
      </c>
      <c r="C8" s="171" t="s">
        <v>46</v>
      </c>
      <c r="D8" s="171" t="s">
        <v>47</v>
      </c>
      <c r="E8" s="171" t="s">
        <v>48</v>
      </c>
      <c r="F8" s="171" t="s">
        <v>49</v>
      </c>
      <c r="G8" s="171" t="s">
        <v>50</v>
      </c>
      <c r="H8" s="171" t="s">
        <v>51</v>
      </c>
      <c r="I8" s="171" t="s">
        <v>52</v>
      </c>
      <c r="J8" s="171" t="s">
        <v>53</v>
      </c>
      <c r="K8" s="171" t="s">
        <v>54</v>
      </c>
      <c r="L8" s="171" t="s">
        <v>55</v>
      </c>
      <c r="M8" s="171" t="s">
        <v>56</v>
      </c>
      <c r="N8" s="171" t="s">
        <v>57</v>
      </c>
      <c r="O8" s="171" t="s">
        <v>58</v>
      </c>
      <c r="P8" s="171" t="s">
        <v>59</v>
      </c>
      <c r="Q8" s="171" t="s">
        <v>60</v>
      </c>
      <c r="R8" s="171" t="s">
        <v>61</v>
      </c>
      <c r="S8" s="171" t="s">
        <v>62</v>
      </c>
    </row>
    <row r="9" ht="20.25" customHeight="1" spans="1:19">
      <c r="A9" s="166" t="s">
        <v>63</v>
      </c>
      <c r="B9" s="166" t="s">
        <v>64</v>
      </c>
      <c r="C9" s="167">
        <v>10269522.03</v>
      </c>
      <c r="D9" s="167">
        <v>10269522.03</v>
      </c>
      <c r="E9" s="66">
        <v>10269522.03</v>
      </c>
      <c r="F9" s="66"/>
      <c r="G9" s="66"/>
      <c r="H9" s="66"/>
      <c r="I9" s="66"/>
      <c r="J9" s="66"/>
      <c r="K9" s="66"/>
      <c r="L9" s="66"/>
      <c r="M9" s="66"/>
      <c r="N9" s="66"/>
      <c r="O9" s="167"/>
      <c r="P9" s="167"/>
      <c r="Q9" s="167"/>
      <c r="R9" s="167"/>
      <c r="S9" s="167"/>
    </row>
    <row r="10" ht="20.25" customHeight="1" spans="1:19">
      <c r="A10" s="165" t="s">
        <v>30</v>
      </c>
      <c r="B10" s="166"/>
      <c r="C10" s="167">
        <v>10269522.03</v>
      </c>
      <c r="D10" s="167">
        <v>10269522.03</v>
      </c>
      <c r="E10" s="167">
        <v>10269522.03</v>
      </c>
      <c r="F10" s="167"/>
      <c r="G10" s="167"/>
      <c r="H10" s="167"/>
      <c r="I10" s="167"/>
      <c r="J10" s="167"/>
      <c r="K10" s="167"/>
      <c r="L10" s="167"/>
      <c r="M10" s="167"/>
      <c r="N10" s="167"/>
      <c r="O10" s="167"/>
      <c r="P10" s="167"/>
      <c r="Q10" s="167"/>
      <c r="R10" s="167"/>
      <c r="S10" s="167"/>
    </row>
  </sheetData>
  <mergeCells count="20">
    <mergeCell ref="A2:S2"/>
    <mergeCell ref="A3:S3"/>
    <mergeCell ref="A4:R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4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Zeros="0" topLeftCell="B1" workbookViewId="0">
      <pane ySplit="1" topLeftCell="A2" activePane="bottomLeft" state="frozen"/>
      <selection/>
      <selection pane="bottomLeft" activeCell="B9" sqref="B9"/>
    </sheetView>
  </sheetViews>
  <sheetFormatPr defaultColWidth="8.85833333333333" defaultRowHeight="15" customHeight="1"/>
  <cols>
    <col min="1" max="1" width="17.8416666666667" customWidth="1"/>
    <col min="2" max="2" width="49" customWidth="1"/>
    <col min="3" max="15" width="15.1333333333333" customWidth="1"/>
  </cols>
  <sheetData>
    <row r="1" customHeight="1" spans="1:15">
      <c r="A1" s="161"/>
      <c r="B1" s="161"/>
      <c r="C1" s="161"/>
      <c r="D1" s="161"/>
      <c r="E1" s="161"/>
      <c r="F1" s="161"/>
      <c r="G1" s="161"/>
      <c r="H1" s="161"/>
      <c r="I1" s="161"/>
      <c r="J1" s="161"/>
      <c r="K1" s="161"/>
      <c r="L1" s="161"/>
      <c r="M1" s="161"/>
      <c r="N1" s="161"/>
      <c r="O1" s="161"/>
    </row>
    <row r="2" customHeight="1" spans="1:15">
      <c r="A2" s="172" t="s">
        <v>65</v>
      </c>
      <c r="B2" s="172"/>
      <c r="C2" s="172"/>
      <c r="D2" s="172"/>
      <c r="E2" s="172"/>
      <c r="F2" s="172"/>
      <c r="G2" s="172"/>
      <c r="H2" s="172"/>
      <c r="I2" s="172"/>
      <c r="J2" s="172"/>
      <c r="K2" s="172"/>
      <c r="L2" s="172"/>
      <c r="M2" s="172"/>
      <c r="N2" s="172"/>
      <c r="O2" s="172"/>
    </row>
    <row r="3" ht="28.5" customHeight="1" spans="1:15">
      <c r="A3" s="59" t="s">
        <v>66</v>
      </c>
      <c r="B3" s="59"/>
      <c r="C3" s="59"/>
      <c r="D3" s="59"/>
      <c r="E3" s="59"/>
      <c r="F3" s="59"/>
      <c r="G3" s="59"/>
      <c r="H3" s="59"/>
      <c r="I3" s="59"/>
      <c r="J3" s="59"/>
      <c r="K3" s="59"/>
      <c r="L3" s="59"/>
      <c r="M3" s="59"/>
      <c r="N3" s="59"/>
      <c r="O3" s="59"/>
    </row>
    <row r="4" ht="20.25" customHeight="1" spans="1:15">
      <c r="A4" s="162" t="str">
        <f>"单位名称："&amp;"玉溪市人事考试院"</f>
        <v>单位名称：玉溪市人事考试院</v>
      </c>
      <c r="B4" s="162"/>
      <c r="C4" s="162"/>
      <c r="D4" s="162"/>
      <c r="E4" s="162"/>
      <c r="F4" s="162"/>
      <c r="G4" s="162"/>
      <c r="H4" s="162"/>
      <c r="I4" s="162"/>
      <c r="J4" s="170"/>
      <c r="K4" s="170"/>
      <c r="L4" s="170"/>
      <c r="M4" s="170"/>
      <c r="N4" s="170"/>
      <c r="O4" s="170" t="s">
        <v>2</v>
      </c>
    </row>
    <row r="5" ht="27" customHeight="1" spans="1:15">
      <c r="A5" s="163" t="s">
        <v>67</v>
      </c>
      <c r="B5" s="163" t="s">
        <v>68</v>
      </c>
      <c r="C5" s="163" t="s">
        <v>30</v>
      </c>
      <c r="D5" s="163" t="s">
        <v>33</v>
      </c>
      <c r="E5" s="163"/>
      <c r="F5" s="163"/>
      <c r="G5" s="163" t="s">
        <v>34</v>
      </c>
      <c r="H5" s="163" t="s">
        <v>35</v>
      </c>
      <c r="I5" s="163" t="s">
        <v>69</v>
      </c>
      <c r="J5" s="163" t="s">
        <v>70</v>
      </c>
      <c r="K5" s="163"/>
      <c r="L5" s="163"/>
      <c r="M5" s="163"/>
      <c r="N5" s="163"/>
      <c r="O5" s="163"/>
    </row>
    <row r="6" ht="27" customHeight="1" spans="1:15">
      <c r="A6" s="164"/>
      <c r="B6" s="164"/>
      <c r="C6" s="164"/>
      <c r="D6" s="164" t="s">
        <v>32</v>
      </c>
      <c r="E6" s="164" t="s">
        <v>71</v>
      </c>
      <c r="F6" s="164" t="s">
        <v>72</v>
      </c>
      <c r="G6" s="164"/>
      <c r="H6" s="164"/>
      <c r="I6" s="164"/>
      <c r="J6" s="164" t="s">
        <v>32</v>
      </c>
      <c r="K6" s="164" t="s">
        <v>73</v>
      </c>
      <c r="L6" s="164" t="s">
        <v>74</v>
      </c>
      <c r="M6" s="164" t="s">
        <v>75</v>
      </c>
      <c r="N6" s="164" t="s">
        <v>76</v>
      </c>
      <c r="O6" s="164" t="s">
        <v>77</v>
      </c>
    </row>
    <row r="7" ht="20.25" customHeight="1" spans="1:15">
      <c r="A7" s="171" t="s">
        <v>44</v>
      </c>
      <c r="B7" s="171" t="s">
        <v>45</v>
      </c>
      <c r="C7" s="171" t="s">
        <v>46</v>
      </c>
      <c r="D7" s="171" t="s">
        <v>47</v>
      </c>
      <c r="E7" s="171" t="s">
        <v>48</v>
      </c>
      <c r="F7" s="171" t="s">
        <v>49</v>
      </c>
      <c r="G7" s="171" t="s">
        <v>50</v>
      </c>
      <c r="H7" s="171" t="s">
        <v>51</v>
      </c>
      <c r="I7" s="171" t="s">
        <v>52</v>
      </c>
      <c r="J7" s="171" t="s">
        <v>53</v>
      </c>
      <c r="K7" s="171" t="s">
        <v>54</v>
      </c>
      <c r="L7" s="171" t="s">
        <v>55</v>
      </c>
      <c r="M7" s="171" t="s">
        <v>56</v>
      </c>
      <c r="N7" s="171" t="s">
        <v>57</v>
      </c>
      <c r="O7" s="171" t="s">
        <v>58</v>
      </c>
    </row>
    <row r="8" ht="20.25" customHeight="1" spans="1:15">
      <c r="A8" s="166" t="s">
        <v>78</v>
      </c>
      <c r="B8" s="166" t="str">
        <f>"        "&amp;"社会保障和就业支出"</f>
        <v>        社会保障和就业支出</v>
      </c>
      <c r="C8" s="66">
        <v>9849609.46</v>
      </c>
      <c r="D8" s="66">
        <v>9849609.46</v>
      </c>
      <c r="E8" s="66">
        <v>2849609.46</v>
      </c>
      <c r="F8" s="66">
        <v>7000000</v>
      </c>
      <c r="G8" s="66"/>
      <c r="H8" s="66"/>
      <c r="I8" s="66"/>
      <c r="J8" s="66"/>
      <c r="K8" s="66"/>
      <c r="L8" s="66"/>
      <c r="M8" s="66"/>
      <c r="N8" s="66"/>
      <c r="O8" s="66"/>
    </row>
    <row r="9" ht="20.25" customHeight="1" spans="1:15">
      <c r="A9" s="173" t="s">
        <v>79</v>
      </c>
      <c r="B9" s="173" t="str">
        <f>"        "&amp;"人力资源和社会保障管理事务"</f>
        <v>        人力资源和社会保障管理事务</v>
      </c>
      <c r="C9" s="66">
        <v>9647016.82</v>
      </c>
      <c r="D9" s="66">
        <v>9647016.82</v>
      </c>
      <c r="E9" s="66">
        <v>2647016.82</v>
      </c>
      <c r="F9" s="66">
        <v>7000000</v>
      </c>
      <c r="G9" s="66"/>
      <c r="H9" s="66"/>
      <c r="I9" s="66"/>
      <c r="J9" s="66"/>
      <c r="K9" s="66"/>
      <c r="L9" s="66"/>
      <c r="M9" s="66"/>
      <c r="N9" s="66"/>
      <c r="O9" s="66"/>
    </row>
    <row r="10" ht="20.25" customHeight="1" spans="1:15">
      <c r="A10" s="174" t="s">
        <v>80</v>
      </c>
      <c r="B10" s="174" t="str">
        <f>"        "&amp;"事业运行"</f>
        <v>        事业运行</v>
      </c>
      <c r="C10" s="66">
        <v>9647016.82</v>
      </c>
      <c r="D10" s="66">
        <v>9647016.82</v>
      </c>
      <c r="E10" s="66">
        <v>2647016.82</v>
      </c>
      <c r="F10" s="66">
        <v>7000000</v>
      </c>
      <c r="G10" s="66"/>
      <c r="H10" s="66"/>
      <c r="I10" s="66"/>
      <c r="J10" s="66"/>
      <c r="K10" s="66"/>
      <c r="L10" s="66"/>
      <c r="M10" s="66"/>
      <c r="N10" s="66"/>
      <c r="O10" s="66"/>
    </row>
    <row r="11" ht="20.25" customHeight="1" spans="1:15">
      <c r="A11" s="173" t="s">
        <v>81</v>
      </c>
      <c r="B11" s="173" t="str">
        <f>"        "&amp;"行政事业单位养老支出"</f>
        <v>        行政事业单位养老支出</v>
      </c>
      <c r="C11" s="66">
        <v>202592.64</v>
      </c>
      <c r="D11" s="66">
        <v>202592.64</v>
      </c>
      <c r="E11" s="66">
        <v>202592.64</v>
      </c>
      <c r="F11" s="66"/>
      <c r="G11" s="66"/>
      <c r="H11" s="66"/>
      <c r="I11" s="66"/>
      <c r="J11" s="66"/>
      <c r="K11" s="66"/>
      <c r="L11" s="66"/>
      <c r="M11" s="66"/>
      <c r="N11" s="66"/>
      <c r="O11" s="66"/>
    </row>
    <row r="12" ht="20.25" customHeight="1" spans="1:15">
      <c r="A12" s="174" t="s">
        <v>82</v>
      </c>
      <c r="B12" s="174" t="str">
        <f>"        "&amp;"机关事业单位基本养老保险缴费支出"</f>
        <v>        机关事业单位基本养老保险缴费支出</v>
      </c>
      <c r="C12" s="66">
        <v>202592.64</v>
      </c>
      <c r="D12" s="66">
        <v>202592.64</v>
      </c>
      <c r="E12" s="66">
        <v>202592.64</v>
      </c>
      <c r="F12" s="66"/>
      <c r="G12" s="66"/>
      <c r="H12" s="66"/>
      <c r="I12" s="66"/>
      <c r="J12" s="66"/>
      <c r="K12" s="66"/>
      <c r="L12" s="66"/>
      <c r="M12" s="66"/>
      <c r="N12" s="66"/>
      <c r="O12" s="66"/>
    </row>
    <row r="13" ht="20.25" customHeight="1" spans="1:15">
      <c r="A13" s="166" t="s">
        <v>83</v>
      </c>
      <c r="B13" s="166" t="str">
        <f>"        "&amp;"卫生健康支出"</f>
        <v>        卫生健康支出</v>
      </c>
      <c r="C13" s="66">
        <v>178412.57</v>
      </c>
      <c r="D13" s="66">
        <v>178412.57</v>
      </c>
      <c r="E13" s="66">
        <v>178412.57</v>
      </c>
      <c r="F13" s="66"/>
      <c r="G13" s="66"/>
      <c r="H13" s="66"/>
      <c r="I13" s="66"/>
      <c r="J13" s="66"/>
      <c r="K13" s="66"/>
      <c r="L13" s="66"/>
      <c r="M13" s="66"/>
      <c r="N13" s="66"/>
      <c r="O13" s="66"/>
    </row>
    <row r="14" ht="20.25" customHeight="1" spans="1:15">
      <c r="A14" s="173" t="s">
        <v>84</v>
      </c>
      <c r="B14" s="173" t="str">
        <f>"        "&amp;"行政事业单位医疗"</f>
        <v>        行政事业单位医疗</v>
      </c>
      <c r="C14" s="66">
        <v>178412.57</v>
      </c>
      <c r="D14" s="66">
        <v>178412.57</v>
      </c>
      <c r="E14" s="66">
        <v>178412.57</v>
      </c>
      <c r="F14" s="66"/>
      <c r="G14" s="66"/>
      <c r="H14" s="66"/>
      <c r="I14" s="66"/>
      <c r="J14" s="66"/>
      <c r="K14" s="66"/>
      <c r="L14" s="66"/>
      <c r="M14" s="66"/>
      <c r="N14" s="66"/>
      <c r="O14" s="66"/>
    </row>
    <row r="15" ht="20.25" customHeight="1" spans="1:15">
      <c r="A15" s="174" t="s">
        <v>85</v>
      </c>
      <c r="B15" s="174" t="str">
        <f>"        "&amp;"行政单位医疗"</f>
        <v>        行政单位医疗</v>
      </c>
      <c r="C15" s="66"/>
      <c r="D15" s="66"/>
      <c r="E15" s="66"/>
      <c r="F15" s="66"/>
      <c r="G15" s="66"/>
      <c r="H15" s="66"/>
      <c r="I15" s="66"/>
      <c r="J15" s="66"/>
      <c r="K15" s="66"/>
      <c r="L15" s="66"/>
      <c r="M15" s="66"/>
      <c r="N15" s="66"/>
      <c r="O15" s="66"/>
    </row>
    <row r="16" ht="20.25" customHeight="1" spans="1:15">
      <c r="A16" s="174" t="s">
        <v>86</v>
      </c>
      <c r="B16" s="174" t="str">
        <f>"        "&amp;"事业单位医疗"</f>
        <v>        事业单位医疗</v>
      </c>
      <c r="C16" s="66">
        <v>105094.93</v>
      </c>
      <c r="D16" s="66">
        <v>105094.93</v>
      </c>
      <c r="E16" s="66">
        <v>105094.93</v>
      </c>
      <c r="F16" s="66"/>
      <c r="G16" s="66"/>
      <c r="H16" s="66"/>
      <c r="I16" s="66"/>
      <c r="J16" s="66"/>
      <c r="K16" s="66"/>
      <c r="L16" s="66"/>
      <c r="M16" s="66"/>
      <c r="N16" s="66"/>
      <c r="O16" s="66"/>
    </row>
    <row r="17" ht="20.25" customHeight="1" spans="1:15">
      <c r="A17" s="174" t="s">
        <v>87</v>
      </c>
      <c r="B17" s="174" t="str">
        <f>"        "&amp;"公务员医疗补助"</f>
        <v>        公务员医疗补助</v>
      </c>
      <c r="C17" s="66">
        <v>63310.2</v>
      </c>
      <c r="D17" s="66">
        <v>63310.2</v>
      </c>
      <c r="E17" s="66">
        <v>63310.2</v>
      </c>
      <c r="F17" s="66"/>
      <c r="G17" s="66"/>
      <c r="H17" s="66"/>
      <c r="I17" s="66"/>
      <c r="J17" s="66"/>
      <c r="K17" s="66"/>
      <c r="L17" s="66"/>
      <c r="M17" s="66"/>
      <c r="N17" s="66"/>
      <c r="O17" s="66"/>
    </row>
    <row r="18" ht="20.25" customHeight="1" spans="1:15">
      <c r="A18" s="174" t="s">
        <v>88</v>
      </c>
      <c r="B18" s="174" t="str">
        <f>"        "&amp;"其他行政事业单位医疗支出"</f>
        <v>        其他行政事业单位医疗支出</v>
      </c>
      <c r="C18" s="66">
        <v>10007.44</v>
      </c>
      <c r="D18" s="66">
        <v>10007.44</v>
      </c>
      <c r="E18" s="66">
        <v>10007.44</v>
      </c>
      <c r="F18" s="66"/>
      <c r="G18" s="66"/>
      <c r="H18" s="66"/>
      <c r="I18" s="66"/>
      <c r="J18" s="66"/>
      <c r="K18" s="66"/>
      <c r="L18" s="66"/>
      <c r="M18" s="66"/>
      <c r="N18" s="66"/>
      <c r="O18" s="66"/>
    </row>
    <row r="19" ht="20.25" customHeight="1" spans="1:15">
      <c r="A19" s="166" t="s">
        <v>89</v>
      </c>
      <c r="B19" s="166" t="str">
        <f>"        "&amp;"住房保障支出"</f>
        <v>        住房保障支出</v>
      </c>
      <c r="C19" s="66">
        <v>241500</v>
      </c>
      <c r="D19" s="66">
        <v>241500</v>
      </c>
      <c r="E19" s="66">
        <v>241500</v>
      </c>
      <c r="F19" s="66"/>
      <c r="G19" s="66"/>
      <c r="H19" s="66"/>
      <c r="I19" s="66"/>
      <c r="J19" s="66"/>
      <c r="K19" s="66"/>
      <c r="L19" s="66"/>
      <c r="M19" s="66"/>
      <c r="N19" s="66"/>
      <c r="O19" s="66"/>
    </row>
    <row r="20" ht="20.25" customHeight="1" spans="1:15">
      <c r="A20" s="173" t="s">
        <v>90</v>
      </c>
      <c r="B20" s="173" t="str">
        <f>"        "&amp;"住房改革支出"</f>
        <v>        住房改革支出</v>
      </c>
      <c r="C20" s="66">
        <v>241500</v>
      </c>
      <c r="D20" s="66">
        <v>241500</v>
      </c>
      <c r="E20" s="66">
        <v>241500</v>
      </c>
      <c r="F20" s="66"/>
      <c r="G20" s="66"/>
      <c r="H20" s="66"/>
      <c r="I20" s="66"/>
      <c r="J20" s="66"/>
      <c r="K20" s="66"/>
      <c r="L20" s="66"/>
      <c r="M20" s="66"/>
      <c r="N20" s="66"/>
      <c r="O20" s="66"/>
    </row>
    <row r="21" ht="20.25" customHeight="1" spans="1:15">
      <c r="A21" s="174" t="s">
        <v>91</v>
      </c>
      <c r="B21" s="174" t="str">
        <f>"        "&amp;"住房公积金"</f>
        <v>        住房公积金</v>
      </c>
      <c r="C21" s="66">
        <v>217212</v>
      </c>
      <c r="D21" s="66">
        <v>217212</v>
      </c>
      <c r="E21" s="66">
        <v>217212</v>
      </c>
      <c r="F21" s="66"/>
      <c r="G21" s="66"/>
      <c r="H21" s="66"/>
      <c r="I21" s="66"/>
      <c r="J21" s="66"/>
      <c r="K21" s="66"/>
      <c r="L21" s="66"/>
      <c r="M21" s="66"/>
      <c r="N21" s="66"/>
      <c r="O21" s="66"/>
    </row>
    <row r="22" ht="20.25" customHeight="1" spans="1:15">
      <c r="A22" s="174" t="s">
        <v>92</v>
      </c>
      <c r="B22" s="174" t="str">
        <f>"        "&amp;"购房补贴"</f>
        <v>        购房补贴</v>
      </c>
      <c r="C22" s="66">
        <v>24288</v>
      </c>
      <c r="D22" s="66">
        <v>24288</v>
      </c>
      <c r="E22" s="66">
        <v>24288</v>
      </c>
      <c r="F22" s="66"/>
      <c r="G22" s="66"/>
      <c r="H22" s="66"/>
      <c r="I22" s="66"/>
      <c r="J22" s="66"/>
      <c r="K22" s="66"/>
      <c r="L22" s="66"/>
      <c r="M22" s="66"/>
      <c r="N22" s="66"/>
      <c r="O22" s="66"/>
    </row>
    <row r="23" ht="20.25" customHeight="1" spans="1:15">
      <c r="A23" s="165" t="s">
        <v>30</v>
      </c>
      <c r="B23" s="166"/>
      <c r="C23" s="167">
        <v>10269522.03</v>
      </c>
      <c r="D23" s="167">
        <v>10269522.03</v>
      </c>
      <c r="E23" s="167">
        <v>3269522.03</v>
      </c>
      <c r="F23" s="167">
        <v>7000000</v>
      </c>
      <c r="G23" s="167"/>
      <c r="H23" s="167"/>
      <c r="I23" s="167"/>
      <c r="J23" s="167"/>
      <c r="K23" s="167"/>
      <c r="L23" s="167"/>
      <c r="M23" s="167"/>
      <c r="N23" s="167"/>
      <c r="O23" s="167"/>
    </row>
  </sheetData>
  <mergeCells count="12">
    <mergeCell ref="A2:O2"/>
    <mergeCell ref="A3:O3"/>
    <mergeCell ref="A4:N4"/>
    <mergeCell ref="D5:F5"/>
    <mergeCell ref="J5:O5"/>
    <mergeCell ref="A23:B23"/>
    <mergeCell ref="A5:A6"/>
    <mergeCell ref="B5:B6"/>
    <mergeCell ref="C5:C6"/>
    <mergeCell ref="G5:G6"/>
    <mergeCell ref="H5:H6"/>
    <mergeCell ref="I5:I6"/>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pane ySplit="1" topLeftCell="A2" activePane="bottomLeft" state="frozen"/>
      <selection/>
      <selection pane="bottomLeft" activeCell="B8" sqref="B8"/>
    </sheetView>
  </sheetViews>
  <sheetFormatPr defaultColWidth="8.85833333333333" defaultRowHeight="15" customHeight="1" outlineLevelCol="3"/>
  <cols>
    <col min="1" max="2" width="28.575" customWidth="1"/>
    <col min="3" max="3" width="35.7" customWidth="1"/>
    <col min="4" max="4" width="28.575" customWidth="1"/>
  </cols>
  <sheetData>
    <row r="1" customHeight="1" spans="1:4">
      <c r="A1" s="175"/>
      <c r="B1" s="175"/>
      <c r="C1" s="175"/>
      <c r="D1" s="175"/>
    </row>
    <row r="2" ht="18.75" customHeight="1" spans="1:4">
      <c r="A2" s="58" t="s">
        <v>93</v>
      </c>
      <c r="B2" s="176"/>
      <c r="C2" s="176"/>
      <c r="D2" s="176"/>
    </row>
    <row r="3" ht="28.5" customHeight="1" spans="1:4">
      <c r="A3" s="177" t="s">
        <v>94</v>
      </c>
      <c r="B3" s="177"/>
      <c r="C3" s="177"/>
      <c r="D3" s="177"/>
    </row>
    <row r="4" ht="18.75" customHeight="1" spans="1:4">
      <c r="A4" s="162" t="str">
        <f>"单位名称："&amp;"玉溪市人事考试院"</f>
        <v>单位名称：玉溪市人事考试院</v>
      </c>
      <c r="B4" s="162"/>
      <c r="C4" s="162"/>
      <c r="D4" s="170" t="s">
        <v>2</v>
      </c>
    </row>
    <row r="5" ht="18.75" customHeight="1" spans="1:4">
      <c r="A5" s="178" t="s">
        <v>3</v>
      </c>
      <c r="B5" s="178"/>
      <c r="C5" s="178" t="s">
        <v>4</v>
      </c>
      <c r="D5" s="178"/>
    </row>
    <row r="6" ht="18.75" customHeight="1" spans="1:4">
      <c r="A6" s="61" t="s">
        <v>5</v>
      </c>
      <c r="B6" s="61" t="s">
        <v>6</v>
      </c>
      <c r="C6" s="61" t="s">
        <v>95</v>
      </c>
      <c r="D6" s="61" t="s">
        <v>6</v>
      </c>
    </row>
    <row r="7" ht="18.75" customHeight="1" spans="1:4">
      <c r="A7" s="179" t="s">
        <v>96</v>
      </c>
      <c r="B7" s="180"/>
      <c r="C7" s="181" t="s">
        <v>97</v>
      </c>
      <c r="D7" s="180"/>
    </row>
    <row r="8" ht="18.75" customHeight="1" spans="1:4">
      <c r="A8" s="166" t="s">
        <v>98</v>
      </c>
      <c r="B8" s="182">
        <v>10269522.03</v>
      </c>
      <c r="C8" s="183" t="str">
        <f>"（一）"&amp;"社会保障和就业支出"</f>
        <v>（一）社会保障和就业支出</v>
      </c>
      <c r="D8" s="182">
        <v>9849609.46</v>
      </c>
    </row>
    <row r="9" ht="18.75" customHeight="1" spans="1:4">
      <c r="A9" s="166" t="s">
        <v>99</v>
      </c>
      <c r="B9" s="182"/>
      <c r="C9" s="183" t="str">
        <f>"（二）"&amp;"卫生健康支出"</f>
        <v>（二）卫生健康支出</v>
      </c>
      <c r="D9" s="182">
        <v>178412.57</v>
      </c>
    </row>
    <row r="10" ht="18.75" customHeight="1" spans="1:4">
      <c r="A10" s="166" t="s">
        <v>100</v>
      </c>
      <c r="B10" s="182"/>
      <c r="C10" s="183" t="str">
        <f>"（三）"&amp;"住房保障支出"</f>
        <v>（三）住房保障支出</v>
      </c>
      <c r="D10" s="182">
        <v>241500</v>
      </c>
    </row>
    <row r="11" ht="18.75" customHeight="1" spans="1:4">
      <c r="A11" s="166" t="s">
        <v>101</v>
      </c>
      <c r="B11" s="182"/>
      <c r="C11" s="166"/>
      <c r="D11" s="166"/>
    </row>
    <row r="12" ht="18.75" customHeight="1" spans="1:4">
      <c r="A12" s="63" t="s">
        <v>98</v>
      </c>
      <c r="B12" s="182"/>
      <c r="C12" s="166"/>
      <c r="D12" s="166"/>
    </row>
    <row r="13" ht="18.75" customHeight="1" spans="1:4">
      <c r="A13" s="63" t="s">
        <v>99</v>
      </c>
      <c r="B13" s="182"/>
      <c r="C13" s="166"/>
      <c r="D13" s="166"/>
    </row>
    <row r="14" ht="18.75" customHeight="1" spans="1:4">
      <c r="A14" s="63" t="s">
        <v>100</v>
      </c>
      <c r="B14" s="182"/>
      <c r="C14" s="166"/>
      <c r="D14" s="166"/>
    </row>
    <row r="15" ht="18.75" customHeight="1" spans="1:4">
      <c r="A15" s="166"/>
      <c r="B15" s="166"/>
      <c r="C15" s="166" t="s">
        <v>102</v>
      </c>
      <c r="D15" s="166"/>
    </row>
    <row r="16" ht="18.75" customHeight="1" spans="1:4">
      <c r="A16" s="184" t="s">
        <v>24</v>
      </c>
      <c r="B16" s="182">
        <v>10269522.03</v>
      </c>
      <c r="C16" s="184" t="s">
        <v>25</v>
      </c>
      <c r="D16" s="182">
        <v>10269522.03</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B6" sqref="B6"/>
    </sheetView>
  </sheetViews>
  <sheetFormatPr defaultColWidth="8.85833333333333" defaultRowHeight="15" customHeight="1" outlineLevelCol="6"/>
  <cols>
    <col min="1" max="1" width="17.8416666666667" customWidth="1"/>
    <col min="2" max="2" width="53.1333333333333" customWidth="1"/>
    <col min="3" max="7" width="15.1333333333333" customWidth="1"/>
  </cols>
  <sheetData>
    <row r="1" customHeight="1" spans="1:7">
      <c r="A1" s="161"/>
      <c r="B1" s="161"/>
      <c r="C1" s="161"/>
      <c r="D1" s="161"/>
      <c r="E1" s="161"/>
      <c r="F1" s="161"/>
      <c r="G1" s="161"/>
    </row>
    <row r="2" customHeight="1" spans="1:7">
      <c r="A2" s="172" t="s">
        <v>103</v>
      </c>
      <c r="B2" s="172"/>
      <c r="C2" s="172"/>
      <c r="D2" s="172"/>
      <c r="E2" s="172"/>
      <c r="F2" s="172"/>
      <c r="G2" s="172"/>
    </row>
    <row r="3" ht="28.5" customHeight="1" spans="1:7">
      <c r="A3" s="59" t="s">
        <v>104</v>
      </c>
      <c r="B3" s="59"/>
      <c r="C3" s="59"/>
      <c r="D3" s="59"/>
      <c r="E3" s="59"/>
      <c r="F3" s="59"/>
      <c r="G3" s="59"/>
    </row>
    <row r="4" ht="20.25" customHeight="1" spans="1:7">
      <c r="A4" s="162" t="str">
        <f>"单位名称："&amp;"玉溪市人事考试院"</f>
        <v>单位名称：玉溪市人事考试院</v>
      </c>
      <c r="B4" s="162"/>
      <c r="C4" s="162"/>
      <c r="D4" s="162"/>
      <c r="E4" s="162"/>
      <c r="F4" s="162"/>
      <c r="G4" s="170" t="s">
        <v>2</v>
      </c>
    </row>
    <row r="5" ht="27" customHeight="1" spans="1:7">
      <c r="A5" s="163" t="s">
        <v>105</v>
      </c>
      <c r="B5" s="163"/>
      <c r="C5" s="163" t="s">
        <v>30</v>
      </c>
      <c r="D5" s="163" t="s">
        <v>33</v>
      </c>
      <c r="E5" s="163"/>
      <c r="F5" s="163"/>
      <c r="G5" s="163" t="s">
        <v>72</v>
      </c>
    </row>
    <row r="6" ht="27" customHeight="1" spans="1:7">
      <c r="A6" s="164" t="s">
        <v>67</v>
      </c>
      <c r="B6" s="164" t="s">
        <v>68</v>
      </c>
      <c r="C6" s="164"/>
      <c r="D6" s="164" t="s">
        <v>32</v>
      </c>
      <c r="E6" s="164" t="s">
        <v>106</v>
      </c>
      <c r="F6" s="164" t="s">
        <v>107</v>
      </c>
      <c r="G6" s="164"/>
    </row>
    <row r="7" ht="20.25" customHeight="1" spans="1:7">
      <c r="A7" s="171" t="s">
        <v>44</v>
      </c>
      <c r="B7" s="171" t="s">
        <v>45</v>
      </c>
      <c r="C7" s="171" t="s">
        <v>46</v>
      </c>
      <c r="D7" s="171" t="s">
        <v>47</v>
      </c>
      <c r="E7" s="171" t="s">
        <v>48</v>
      </c>
      <c r="F7" s="171" t="s">
        <v>49</v>
      </c>
      <c r="G7" s="171">
        <v>7</v>
      </c>
    </row>
    <row r="8" ht="20.25" customHeight="1" spans="1:7">
      <c r="A8" s="166" t="s">
        <v>78</v>
      </c>
      <c r="B8" s="166" t="str">
        <f>"        "&amp;"社会保障和就业支出"</f>
        <v>        社会保障和就业支出</v>
      </c>
      <c r="C8" s="66">
        <v>9849609.46</v>
      </c>
      <c r="D8" s="167">
        <v>2849609.46</v>
      </c>
      <c r="E8" s="66">
        <v>2454474.59</v>
      </c>
      <c r="F8" s="66">
        <v>395134.87</v>
      </c>
      <c r="G8" s="66">
        <v>7000000</v>
      </c>
    </row>
    <row r="9" ht="20.25" customHeight="1" spans="1:7">
      <c r="A9" s="173" t="s">
        <v>79</v>
      </c>
      <c r="B9" s="173" t="str">
        <f>"        "&amp;"人力资源和社会保障管理事务"</f>
        <v>        人力资源和社会保障管理事务</v>
      </c>
      <c r="C9" s="66">
        <v>9647016.82</v>
      </c>
      <c r="D9" s="167">
        <v>2647016.82</v>
      </c>
      <c r="E9" s="66">
        <v>2251881.95</v>
      </c>
      <c r="F9" s="66">
        <v>395134.87</v>
      </c>
      <c r="G9" s="66">
        <v>7000000</v>
      </c>
    </row>
    <row r="10" ht="20.25" customHeight="1" spans="1:7">
      <c r="A10" s="174" t="s">
        <v>80</v>
      </c>
      <c r="B10" s="174" t="str">
        <f>"        "&amp;"事业运行"</f>
        <v>        事业运行</v>
      </c>
      <c r="C10" s="66">
        <v>9647016.82</v>
      </c>
      <c r="D10" s="167">
        <v>2647016.82</v>
      </c>
      <c r="E10" s="66">
        <v>2251881.95</v>
      </c>
      <c r="F10" s="66">
        <v>395134.87</v>
      </c>
      <c r="G10" s="66">
        <v>7000000</v>
      </c>
    </row>
    <row r="11" ht="20.25" customHeight="1" spans="1:7">
      <c r="A11" s="173" t="s">
        <v>81</v>
      </c>
      <c r="B11" s="173" t="str">
        <f>"        "&amp;"行政事业单位养老支出"</f>
        <v>        行政事业单位养老支出</v>
      </c>
      <c r="C11" s="66">
        <v>202592.64</v>
      </c>
      <c r="D11" s="167">
        <v>202592.64</v>
      </c>
      <c r="E11" s="66">
        <v>202592.64</v>
      </c>
      <c r="F11" s="66"/>
      <c r="G11" s="66"/>
    </row>
    <row r="12" ht="20.25" customHeight="1" spans="1:7">
      <c r="A12" s="174" t="s">
        <v>82</v>
      </c>
      <c r="B12" s="174" t="str">
        <f>"        "&amp;"机关事业单位基本养老保险缴费支出"</f>
        <v>        机关事业单位基本养老保险缴费支出</v>
      </c>
      <c r="C12" s="66">
        <v>202592.64</v>
      </c>
      <c r="D12" s="167">
        <v>202592.64</v>
      </c>
      <c r="E12" s="66">
        <v>202592.64</v>
      </c>
      <c r="F12" s="66"/>
      <c r="G12" s="66"/>
    </row>
    <row r="13" ht="20.25" customHeight="1" spans="1:7">
      <c r="A13" s="166" t="s">
        <v>83</v>
      </c>
      <c r="B13" s="166" t="str">
        <f>"        "&amp;"卫生健康支出"</f>
        <v>        卫生健康支出</v>
      </c>
      <c r="C13" s="66">
        <v>178412.57</v>
      </c>
      <c r="D13" s="167">
        <v>178412.57</v>
      </c>
      <c r="E13" s="66">
        <v>178412.57</v>
      </c>
      <c r="F13" s="66"/>
      <c r="G13" s="66"/>
    </row>
    <row r="14" ht="20.25" customHeight="1" spans="1:7">
      <c r="A14" s="173" t="s">
        <v>84</v>
      </c>
      <c r="B14" s="173" t="str">
        <f>"        "&amp;"行政事业单位医疗"</f>
        <v>        行政事业单位医疗</v>
      </c>
      <c r="C14" s="66">
        <v>178412.57</v>
      </c>
      <c r="D14" s="167">
        <v>178412.57</v>
      </c>
      <c r="E14" s="66">
        <v>178412.57</v>
      </c>
      <c r="F14" s="66"/>
      <c r="G14" s="66"/>
    </row>
    <row r="15" ht="20.25" customHeight="1" spans="1:7">
      <c r="A15" s="174" t="s">
        <v>86</v>
      </c>
      <c r="B15" s="174" t="str">
        <f>"        "&amp;"事业单位医疗"</f>
        <v>        事业单位医疗</v>
      </c>
      <c r="C15" s="66">
        <v>105094.93</v>
      </c>
      <c r="D15" s="167">
        <v>105094.93</v>
      </c>
      <c r="E15" s="66">
        <v>105094.93</v>
      </c>
      <c r="F15" s="66"/>
      <c r="G15" s="66"/>
    </row>
    <row r="16" ht="20.25" customHeight="1" spans="1:7">
      <c r="A16" s="174" t="s">
        <v>87</v>
      </c>
      <c r="B16" s="174" t="str">
        <f>"        "&amp;"公务员医疗补助"</f>
        <v>        公务员医疗补助</v>
      </c>
      <c r="C16" s="66">
        <v>63310.2</v>
      </c>
      <c r="D16" s="167">
        <v>63310.2</v>
      </c>
      <c r="E16" s="66">
        <v>63310.2</v>
      </c>
      <c r="F16" s="66"/>
      <c r="G16" s="66"/>
    </row>
    <row r="17" ht="20.25" customHeight="1" spans="1:7">
      <c r="A17" s="174" t="s">
        <v>88</v>
      </c>
      <c r="B17" s="174" t="str">
        <f>"        "&amp;"其他行政事业单位医疗支出"</f>
        <v>        其他行政事业单位医疗支出</v>
      </c>
      <c r="C17" s="66">
        <v>10007.44</v>
      </c>
      <c r="D17" s="167">
        <v>10007.44</v>
      </c>
      <c r="E17" s="66">
        <v>10007.44</v>
      </c>
      <c r="F17" s="66"/>
      <c r="G17" s="66"/>
    </row>
    <row r="18" ht="20.25" customHeight="1" spans="1:7">
      <c r="A18" s="166" t="s">
        <v>89</v>
      </c>
      <c r="B18" s="166" t="str">
        <f>"        "&amp;"住房保障支出"</f>
        <v>        住房保障支出</v>
      </c>
      <c r="C18" s="66">
        <v>241500</v>
      </c>
      <c r="D18" s="167">
        <v>241500</v>
      </c>
      <c r="E18" s="66">
        <v>241500</v>
      </c>
      <c r="F18" s="66"/>
      <c r="G18" s="66"/>
    </row>
    <row r="19" ht="20.25" customHeight="1" spans="1:7">
      <c r="A19" s="173" t="s">
        <v>90</v>
      </c>
      <c r="B19" s="173" t="str">
        <f>"        "&amp;"住房改革支出"</f>
        <v>        住房改革支出</v>
      </c>
      <c r="C19" s="66">
        <v>241500</v>
      </c>
      <c r="D19" s="167">
        <v>241500</v>
      </c>
      <c r="E19" s="66">
        <v>241500</v>
      </c>
      <c r="F19" s="66"/>
      <c r="G19" s="66"/>
    </row>
    <row r="20" ht="20.25" customHeight="1" spans="1:7">
      <c r="A20" s="174" t="s">
        <v>91</v>
      </c>
      <c r="B20" s="174" t="str">
        <f>"        "&amp;"住房公积金"</f>
        <v>        住房公积金</v>
      </c>
      <c r="C20" s="66">
        <v>217212</v>
      </c>
      <c r="D20" s="167">
        <v>217212</v>
      </c>
      <c r="E20" s="66">
        <v>217212</v>
      </c>
      <c r="F20" s="66"/>
      <c r="G20" s="66"/>
    </row>
    <row r="21" ht="20.25" customHeight="1" spans="1:7">
      <c r="A21" s="174" t="s">
        <v>92</v>
      </c>
      <c r="B21" s="174" t="str">
        <f>"        "&amp;"购房补贴"</f>
        <v>        购房补贴</v>
      </c>
      <c r="C21" s="66">
        <v>24288</v>
      </c>
      <c r="D21" s="167">
        <v>24288</v>
      </c>
      <c r="E21" s="66">
        <v>24288</v>
      </c>
      <c r="F21" s="66"/>
      <c r="G21" s="66"/>
    </row>
    <row r="22" ht="20.25" customHeight="1" spans="1:7">
      <c r="A22" s="165" t="s">
        <v>30</v>
      </c>
      <c r="B22" s="166"/>
      <c r="C22" s="167">
        <v>10269522.03</v>
      </c>
      <c r="D22" s="167">
        <v>3269522.03</v>
      </c>
      <c r="E22" s="167">
        <v>2874387.16</v>
      </c>
      <c r="F22" s="167">
        <v>395134.87</v>
      </c>
      <c r="G22" s="167">
        <v>7000000</v>
      </c>
    </row>
  </sheetData>
  <mergeCells count="8">
    <mergeCell ref="A2:G2"/>
    <mergeCell ref="A3:G3"/>
    <mergeCell ref="A4:F4"/>
    <mergeCell ref="A5:B5"/>
    <mergeCell ref="D5:F5"/>
    <mergeCell ref="A22:B22"/>
    <mergeCell ref="C5:C6"/>
    <mergeCell ref="G5:G6"/>
  </mergeCells>
  <pageMargins left="0.75" right="0.75" top="1" bottom="1" header="0.5" footer="0.5"/>
  <pageSetup paperSize="1" scale="84"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1" sqref="B11"/>
    </sheetView>
  </sheetViews>
  <sheetFormatPr defaultColWidth="8.85833333333333" defaultRowHeight="15" customHeight="1" outlineLevelRow="7" outlineLevelCol="5"/>
  <cols>
    <col min="1" max="6" width="25.1333333333333" customWidth="1"/>
  </cols>
  <sheetData>
    <row r="1" customHeight="1" spans="1:6">
      <c r="A1" s="161"/>
      <c r="B1" s="161"/>
      <c r="C1" s="161"/>
      <c r="D1" s="161"/>
      <c r="E1" s="161"/>
      <c r="F1" s="161"/>
    </row>
    <row r="2" customHeight="1" spans="1:6">
      <c r="A2" s="58" t="s">
        <v>108</v>
      </c>
      <c r="B2" s="58"/>
      <c r="C2" s="58"/>
      <c r="D2" s="58"/>
      <c r="E2" s="58"/>
      <c r="F2" s="58"/>
    </row>
    <row r="3" ht="28.5" customHeight="1" spans="1:6">
      <c r="A3" s="59" t="s">
        <v>109</v>
      </c>
      <c r="B3" s="59"/>
      <c r="C3" s="59"/>
      <c r="D3" s="59"/>
      <c r="E3" s="59"/>
      <c r="F3" s="59"/>
    </row>
    <row r="4" ht="20.25" customHeight="1" spans="1:6">
      <c r="A4" s="162" t="str">
        <f>"单位名称："&amp;"玉溪市人事考试院"</f>
        <v>单位名称：玉溪市人事考试院</v>
      </c>
      <c r="B4" s="162"/>
      <c r="C4" s="162"/>
      <c r="D4" s="162"/>
      <c r="E4" s="162"/>
      <c r="F4" s="170" t="s">
        <v>2</v>
      </c>
    </row>
    <row r="5" ht="20.25" customHeight="1" spans="1:6">
      <c r="A5" s="163" t="s">
        <v>110</v>
      </c>
      <c r="B5" s="163" t="s">
        <v>111</v>
      </c>
      <c r="C5" s="163" t="s">
        <v>112</v>
      </c>
      <c r="D5" s="163"/>
      <c r="E5" s="163"/>
      <c r="F5" s="163"/>
    </row>
    <row r="6" ht="35.25" customHeight="1" spans="1:6">
      <c r="A6" s="164"/>
      <c r="B6" s="164"/>
      <c r="C6" s="164" t="s">
        <v>32</v>
      </c>
      <c r="D6" s="164" t="s">
        <v>113</v>
      </c>
      <c r="E6" s="164" t="s">
        <v>114</v>
      </c>
      <c r="F6" s="164" t="s">
        <v>115</v>
      </c>
    </row>
    <row r="7" ht="20.25" customHeight="1" spans="1:6">
      <c r="A7" s="171" t="s">
        <v>44</v>
      </c>
      <c r="B7" s="171">
        <v>2</v>
      </c>
      <c r="C7" s="171">
        <v>3</v>
      </c>
      <c r="D7" s="171">
        <v>4</v>
      </c>
      <c r="E7" s="171">
        <v>5</v>
      </c>
      <c r="F7" s="171">
        <v>6</v>
      </c>
    </row>
    <row r="8" ht="20.25" customHeight="1" spans="1:6">
      <c r="A8" s="66">
        <v>15000</v>
      </c>
      <c r="B8" s="66"/>
      <c r="C8" s="66"/>
      <c r="D8" s="66"/>
      <c r="E8" s="167"/>
      <c r="F8" s="66">
        <v>15000</v>
      </c>
    </row>
  </sheetData>
  <mergeCells count="6">
    <mergeCell ref="A2:F2"/>
    <mergeCell ref="A3:F3"/>
    <mergeCell ref="A4:E4"/>
    <mergeCell ref="C5:E5"/>
    <mergeCell ref="A5:A6"/>
    <mergeCell ref="B5:B6"/>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showZeros="0" workbookViewId="0">
      <pane ySplit="1" topLeftCell="A2" activePane="bottomLeft" state="frozen"/>
      <selection/>
      <selection pane="bottomLeft" activeCell="B11" sqref="B11"/>
    </sheetView>
  </sheetViews>
  <sheetFormatPr defaultColWidth="8.85833333333333"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61"/>
      <c r="B1" s="161"/>
      <c r="C1" s="161"/>
      <c r="D1" s="161"/>
      <c r="E1" s="161"/>
      <c r="F1" s="161"/>
      <c r="G1" s="161"/>
      <c r="H1" s="161"/>
      <c r="I1" s="161"/>
      <c r="J1" s="161"/>
      <c r="K1" s="161"/>
      <c r="L1" s="161"/>
      <c r="M1" s="161"/>
      <c r="N1" s="161"/>
      <c r="O1" s="161"/>
      <c r="P1" s="161"/>
      <c r="Q1" s="161"/>
      <c r="R1" s="161"/>
      <c r="S1" s="161"/>
      <c r="T1" s="161"/>
      <c r="U1" s="161"/>
      <c r="V1" s="161"/>
      <c r="W1" s="161"/>
    </row>
    <row r="2" customHeight="1" spans="1:23">
      <c r="A2" s="58" t="s">
        <v>116</v>
      </c>
      <c r="B2" s="58"/>
      <c r="C2" s="58"/>
      <c r="D2" s="58"/>
      <c r="E2" s="58"/>
      <c r="F2" s="58"/>
      <c r="G2" s="58"/>
      <c r="H2" s="58"/>
      <c r="I2" s="58"/>
      <c r="J2" s="58"/>
      <c r="K2" s="58"/>
      <c r="L2" s="58"/>
      <c r="M2" s="58"/>
      <c r="N2" s="58"/>
      <c r="O2" s="58"/>
      <c r="P2" s="58"/>
      <c r="Q2" s="58"/>
      <c r="R2" s="58"/>
      <c r="S2" s="58"/>
      <c r="T2" s="58"/>
      <c r="U2" s="58"/>
      <c r="V2" s="58"/>
      <c r="W2" s="58"/>
    </row>
    <row r="3" ht="28.5" customHeight="1" spans="1:23">
      <c r="A3" s="59" t="s">
        <v>117</v>
      </c>
      <c r="B3" s="59"/>
      <c r="C3" s="59" t="s">
        <v>118</v>
      </c>
      <c r="D3" s="59"/>
      <c r="E3" s="59"/>
      <c r="F3" s="59"/>
      <c r="G3" s="59"/>
      <c r="H3" s="59"/>
      <c r="I3" s="59"/>
      <c r="J3" s="59"/>
      <c r="K3" s="59"/>
      <c r="L3" s="59"/>
      <c r="M3" s="59"/>
      <c r="N3" s="59"/>
      <c r="O3" s="59"/>
      <c r="P3" s="59"/>
      <c r="Q3" s="59"/>
      <c r="R3" s="59"/>
      <c r="S3" s="59"/>
      <c r="T3" s="59"/>
      <c r="U3" s="59"/>
      <c r="V3" s="59"/>
      <c r="W3" s="59"/>
    </row>
    <row r="4" ht="19.5" customHeight="1" spans="1:23">
      <c r="A4" s="162" t="str">
        <f>"单位名称："&amp;"玉溪市人事考试院"</f>
        <v>单位名称：玉溪市人事考试院</v>
      </c>
      <c r="B4" s="162"/>
      <c r="C4" s="162"/>
      <c r="D4" s="162"/>
      <c r="E4" s="162"/>
      <c r="F4" s="162"/>
      <c r="G4" s="162"/>
      <c r="H4" s="162"/>
      <c r="I4" s="162"/>
      <c r="J4" s="162"/>
      <c r="K4" s="162"/>
      <c r="L4" s="162"/>
      <c r="M4" s="162"/>
      <c r="N4" s="162"/>
      <c r="O4" s="162"/>
      <c r="P4" s="162"/>
      <c r="Q4" s="162"/>
      <c r="R4" s="170"/>
      <c r="S4" s="170"/>
      <c r="T4" s="170"/>
      <c r="U4" s="170"/>
      <c r="V4" s="170"/>
      <c r="W4" s="170" t="s">
        <v>2</v>
      </c>
    </row>
    <row r="5" ht="19.5" customHeight="1" spans="1:23">
      <c r="A5" s="163" t="s">
        <v>119</v>
      </c>
      <c r="B5" s="163" t="s">
        <v>120</v>
      </c>
      <c r="C5" s="163" t="s">
        <v>121</v>
      </c>
      <c r="D5" s="163" t="s">
        <v>122</v>
      </c>
      <c r="E5" s="163" t="s">
        <v>123</v>
      </c>
      <c r="F5" s="163" t="s">
        <v>124</v>
      </c>
      <c r="G5" s="163" t="s">
        <v>125</v>
      </c>
      <c r="H5" s="163" t="s">
        <v>126</v>
      </c>
      <c r="I5" s="163"/>
      <c r="J5" s="163"/>
      <c r="K5" s="163"/>
      <c r="L5" s="163"/>
      <c r="M5" s="163"/>
      <c r="N5" s="163"/>
      <c r="O5" s="163"/>
      <c r="P5" s="163"/>
      <c r="Q5" s="163"/>
      <c r="R5" s="163"/>
      <c r="S5" s="163"/>
      <c r="T5" s="163"/>
      <c r="U5" s="163"/>
      <c r="V5" s="163"/>
      <c r="W5" s="163"/>
    </row>
    <row r="6" ht="19.5" customHeight="1" spans="1:23">
      <c r="A6" s="164"/>
      <c r="B6" s="164"/>
      <c r="C6" s="164"/>
      <c r="D6" s="164"/>
      <c r="E6" s="164"/>
      <c r="F6" s="164"/>
      <c r="G6" s="164"/>
      <c r="H6" s="164" t="s">
        <v>30</v>
      </c>
      <c r="I6" s="164" t="s">
        <v>33</v>
      </c>
      <c r="J6" s="164"/>
      <c r="K6" s="164"/>
      <c r="L6" s="164"/>
      <c r="M6" s="164"/>
      <c r="N6" s="164" t="s">
        <v>127</v>
      </c>
      <c r="O6" s="164"/>
      <c r="P6" s="164"/>
      <c r="Q6" s="164" t="s">
        <v>36</v>
      </c>
      <c r="R6" s="164" t="s">
        <v>70</v>
      </c>
      <c r="S6" s="164"/>
      <c r="T6" s="164"/>
      <c r="U6" s="164"/>
      <c r="V6" s="164"/>
      <c r="W6" s="164"/>
    </row>
    <row r="7" ht="41.25" customHeight="1" spans="1:23">
      <c r="A7" s="164"/>
      <c r="B7" s="164"/>
      <c r="C7" s="164"/>
      <c r="D7" s="164"/>
      <c r="E7" s="164"/>
      <c r="F7" s="164"/>
      <c r="G7" s="164"/>
      <c r="H7" s="164"/>
      <c r="I7" s="164" t="s">
        <v>128</v>
      </c>
      <c r="J7" s="164" t="s">
        <v>129</v>
      </c>
      <c r="K7" s="164" t="s">
        <v>130</v>
      </c>
      <c r="L7" s="164" t="s">
        <v>131</v>
      </c>
      <c r="M7" s="164" t="s">
        <v>132</v>
      </c>
      <c r="N7" s="164" t="s">
        <v>33</v>
      </c>
      <c r="O7" s="164" t="s">
        <v>34</v>
      </c>
      <c r="P7" s="164" t="s">
        <v>35</v>
      </c>
      <c r="Q7" s="164"/>
      <c r="R7" s="164" t="s">
        <v>32</v>
      </c>
      <c r="S7" s="164" t="s">
        <v>39</v>
      </c>
      <c r="T7" s="164" t="s">
        <v>133</v>
      </c>
      <c r="U7" s="164" t="s">
        <v>41</v>
      </c>
      <c r="V7" s="164" t="s">
        <v>42</v>
      </c>
      <c r="W7" s="164" t="s">
        <v>43</v>
      </c>
    </row>
    <row r="8" ht="20.25" customHeight="1" spans="1:23">
      <c r="A8" s="165" t="s">
        <v>44</v>
      </c>
      <c r="B8" s="165" t="s">
        <v>45</v>
      </c>
      <c r="C8" s="165" t="s">
        <v>46</v>
      </c>
      <c r="D8" s="165" t="s">
        <v>47</v>
      </c>
      <c r="E8" s="165" t="s">
        <v>48</v>
      </c>
      <c r="F8" s="165" t="s">
        <v>49</v>
      </c>
      <c r="G8" s="165" t="s">
        <v>50</v>
      </c>
      <c r="H8" s="165" t="s">
        <v>51</v>
      </c>
      <c r="I8" s="165" t="s">
        <v>52</v>
      </c>
      <c r="J8" s="165" t="s">
        <v>53</v>
      </c>
      <c r="K8" s="165" t="s">
        <v>54</v>
      </c>
      <c r="L8" s="165" t="s">
        <v>55</v>
      </c>
      <c r="M8" s="165" t="s">
        <v>56</v>
      </c>
      <c r="N8" s="165" t="s">
        <v>57</v>
      </c>
      <c r="O8" s="165" t="s">
        <v>58</v>
      </c>
      <c r="P8" s="165" t="s">
        <v>59</v>
      </c>
      <c r="Q8" s="165" t="s">
        <v>60</v>
      </c>
      <c r="R8" s="165" t="s">
        <v>61</v>
      </c>
      <c r="S8" s="165" t="s">
        <v>62</v>
      </c>
      <c r="T8" s="165" t="s">
        <v>134</v>
      </c>
      <c r="U8" s="165" t="s">
        <v>135</v>
      </c>
      <c r="V8" s="165" t="s">
        <v>136</v>
      </c>
      <c r="W8" s="165" t="s">
        <v>137</v>
      </c>
    </row>
    <row r="9" ht="20.25" customHeight="1" spans="1:23">
      <c r="A9" s="166" t="s">
        <v>64</v>
      </c>
      <c r="C9" s="166"/>
      <c r="D9" s="166"/>
      <c r="E9" s="166"/>
      <c r="G9" s="166"/>
      <c r="H9" s="167">
        <v>3269522.03</v>
      </c>
      <c r="I9" s="66">
        <v>3269522.03</v>
      </c>
      <c r="J9" s="66">
        <v>1278451.79</v>
      </c>
      <c r="K9" s="66"/>
      <c r="L9" s="66">
        <v>1991070.24</v>
      </c>
      <c r="M9" s="66"/>
      <c r="N9" s="66"/>
      <c r="O9" s="66"/>
      <c r="P9" s="66"/>
      <c r="Q9" s="66"/>
      <c r="R9" s="66"/>
      <c r="S9" s="66"/>
      <c r="T9" s="66"/>
      <c r="U9" s="66"/>
      <c r="V9" s="66"/>
      <c r="W9" s="66"/>
    </row>
    <row r="10" ht="20.25" customHeight="1" spans="1:23">
      <c r="A10" s="166" t="str">
        <f t="shared" ref="A10:A35" si="0">"       "&amp;"玉溪市人事考试院"</f>
        <v>       玉溪市人事考试院</v>
      </c>
      <c r="B10" s="168" t="s">
        <v>138</v>
      </c>
      <c r="C10" s="166" t="s">
        <v>139</v>
      </c>
      <c r="D10" s="166" t="s">
        <v>80</v>
      </c>
      <c r="E10" s="166" t="s">
        <v>140</v>
      </c>
      <c r="F10" s="166" t="s">
        <v>141</v>
      </c>
      <c r="G10" s="166" t="s">
        <v>142</v>
      </c>
      <c r="H10" s="167">
        <v>600888</v>
      </c>
      <c r="I10" s="66">
        <v>600888</v>
      </c>
      <c r="J10" s="66">
        <v>262888.5</v>
      </c>
      <c r="K10" s="66"/>
      <c r="L10" s="66">
        <v>337999.5</v>
      </c>
      <c r="M10" s="66"/>
      <c r="N10" s="66"/>
      <c r="O10" s="66"/>
      <c r="P10" s="66"/>
      <c r="Q10" s="66"/>
      <c r="R10" s="66"/>
      <c r="S10" s="66"/>
      <c r="T10" s="66"/>
      <c r="U10" s="66"/>
      <c r="V10" s="66"/>
      <c r="W10" s="66"/>
    </row>
    <row r="11" ht="20.25" customHeight="1" spans="1:23">
      <c r="A11" s="169" t="str">
        <f t="shared" si="0"/>
        <v>       玉溪市人事考试院</v>
      </c>
      <c r="B11" s="168" t="s">
        <v>138</v>
      </c>
      <c r="C11" s="166" t="s">
        <v>139</v>
      </c>
      <c r="D11" s="166" t="s">
        <v>80</v>
      </c>
      <c r="E11" s="166" t="s">
        <v>140</v>
      </c>
      <c r="F11" s="166" t="s">
        <v>143</v>
      </c>
      <c r="G11" s="166" t="s">
        <v>144</v>
      </c>
      <c r="H11" s="167">
        <v>120</v>
      </c>
      <c r="I11" s="66">
        <v>120</v>
      </c>
      <c r="J11" s="66">
        <v>52.5</v>
      </c>
      <c r="K11" s="166"/>
      <c r="L11" s="66">
        <v>67.5</v>
      </c>
      <c r="M11" s="166"/>
      <c r="N11" s="66"/>
      <c r="O11" s="66"/>
      <c r="P11" s="166"/>
      <c r="Q11" s="66"/>
      <c r="R11" s="66"/>
      <c r="S11" s="66"/>
      <c r="T11" s="66"/>
      <c r="U11" s="66"/>
      <c r="V11" s="66"/>
      <c r="W11" s="66"/>
    </row>
    <row r="12" ht="20.25" customHeight="1" spans="1:23">
      <c r="A12" s="166" t="str">
        <f t="shared" si="0"/>
        <v>       玉溪市人事考试院</v>
      </c>
      <c r="B12" s="166" t="s">
        <v>138</v>
      </c>
      <c r="C12" s="166" t="s">
        <v>139</v>
      </c>
      <c r="D12" s="166" t="s">
        <v>80</v>
      </c>
      <c r="E12" s="166" t="s">
        <v>140</v>
      </c>
      <c r="F12" s="166" t="s">
        <v>145</v>
      </c>
      <c r="G12" s="166" t="s">
        <v>146</v>
      </c>
      <c r="H12" s="167">
        <v>225660</v>
      </c>
      <c r="I12" s="66">
        <v>225660</v>
      </c>
      <c r="J12" s="66">
        <v>98726.25</v>
      </c>
      <c r="K12" s="166"/>
      <c r="L12" s="66">
        <v>126933.75</v>
      </c>
      <c r="M12" s="166"/>
      <c r="N12" s="66"/>
      <c r="O12" s="66"/>
      <c r="P12" s="166"/>
      <c r="Q12" s="66"/>
      <c r="R12" s="66"/>
      <c r="S12" s="66"/>
      <c r="T12" s="66"/>
      <c r="U12" s="66"/>
      <c r="V12" s="66"/>
      <c r="W12" s="66"/>
    </row>
    <row r="13" ht="20.25" customHeight="1" spans="1:23">
      <c r="A13" s="166" t="str">
        <f t="shared" si="0"/>
        <v>       玉溪市人事考试院</v>
      </c>
      <c r="B13" s="166" t="s">
        <v>138</v>
      </c>
      <c r="C13" s="166" t="s">
        <v>139</v>
      </c>
      <c r="D13" s="166" t="s">
        <v>92</v>
      </c>
      <c r="E13" s="166" t="s">
        <v>147</v>
      </c>
      <c r="F13" s="166" t="s">
        <v>143</v>
      </c>
      <c r="G13" s="166" t="s">
        <v>144</v>
      </c>
      <c r="H13" s="167">
        <v>24288</v>
      </c>
      <c r="I13" s="66">
        <v>24288</v>
      </c>
      <c r="J13" s="66"/>
      <c r="K13" s="166"/>
      <c r="L13" s="66">
        <v>24288</v>
      </c>
      <c r="M13" s="166"/>
      <c r="N13" s="66"/>
      <c r="O13" s="66"/>
      <c r="P13" s="166"/>
      <c r="Q13" s="66"/>
      <c r="R13" s="66"/>
      <c r="S13" s="66"/>
      <c r="T13" s="66"/>
      <c r="U13" s="66"/>
      <c r="V13" s="66"/>
      <c r="W13" s="66"/>
    </row>
    <row r="14" ht="20.25" customHeight="1" spans="1:23">
      <c r="A14" s="166" t="str">
        <f t="shared" si="0"/>
        <v>       玉溪市人事考试院</v>
      </c>
      <c r="B14" s="166" t="s">
        <v>148</v>
      </c>
      <c r="C14" s="166" t="s">
        <v>149</v>
      </c>
      <c r="D14" s="166" t="s">
        <v>80</v>
      </c>
      <c r="E14" s="166" t="s">
        <v>140</v>
      </c>
      <c r="F14" s="166" t="s">
        <v>150</v>
      </c>
      <c r="G14" s="166" t="s">
        <v>151</v>
      </c>
      <c r="H14" s="167">
        <v>9213.95</v>
      </c>
      <c r="I14" s="66">
        <v>9213.95</v>
      </c>
      <c r="J14" s="66">
        <v>2303.49</v>
      </c>
      <c r="K14" s="166"/>
      <c r="L14" s="66">
        <v>6910.46</v>
      </c>
      <c r="M14" s="166"/>
      <c r="N14" s="66"/>
      <c r="O14" s="66"/>
      <c r="P14" s="166"/>
      <c r="Q14" s="66"/>
      <c r="R14" s="66"/>
      <c r="S14" s="66"/>
      <c r="T14" s="66"/>
      <c r="U14" s="66"/>
      <c r="V14" s="66"/>
      <c r="W14" s="66"/>
    </row>
    <row r="15" ht="30" customHeight="1" spans="1:23">
      <c r="A15" s="166" t="str">
        <f t="shared" si="0"/>
        <v>       玉溪市人事考试院</v>
      </c>
      <c r="B15" s="166" t="s">
        <v>148</v>
      </c>
      <c r="C15" s="166" t="s">
        <v>149</v>
      </c>
      <c r="D15" s="166" t="s">
        <v>82</v>
      </c>
      <c r="E15" s="166" t="s">
        <v>152</v>
      </c>
      <c r="F15" s="166" t="s">
        <v>153</v>
      </c>
      <c r="G15" s="166" t="s">
        <v>154</v>
      </c>
      <c r="H15" s="167">
        <v>202592.64</v>
      </c>
      <c r="I15" s="66">
        <v>202592.64</v>
      </c>
      <c r="J15" s="66">
        <v>50648.16</v>
      </c>
      <c r="K15" s="166"/>
      <c r="L15" s="66">
        <v>151944.48</v>
      </c>
      <c r="M15" s="166"/>
      <c r="N15" s="66"/>
      <c r="O15" s="66"/>
      <c r="P15" s="166"/>
      <c r="Q15" s="66"/>
      <c r="R15" s="66"/>
      <c r="S15" s="66"/>
      <c r="T15" s="66"/>
      <c r="U15" s="66"/>
      <c r="V15" s="66"/>
      <c r="W15" s="66"/>
    </row>
    <row r="16" ht="20.25" customHeight="1" spans="1:23">
      <c r="A16" s="166" t="str">
        <f t="shared" si="0"/>
        <v>       玉溪市人事考试院</v>
      </c>
      <c r="B16" s="166" t="s">
        <v>148</v>
      </c>
      <c r="C16" s="166" t="s">
        <v>149</v>
      </c>
      <c r="D16" s="166" t="s">
        <v>86</v>
      </c>
      <c r="E16" s="166" t="s">
        <v>155</v>
      </c>
      <c r="F16" s="166" t="s">
        <v>156</v>
      </c>
      <c r="G16" s="166" t="s">
        <v>157</v>
      </c>
      <c r="H16" s="167">
        <v>105094.93</v>
      </c>
      <c r="I16" s="66">
        <v>105094.93</v>
      </c>
      <c r="J16" s="66">
        <v>26273.73</v>
      </c>
      <c r="K16" s="166"/>
      <c r="L16" s="66">
        <v>78821.2</v>
      </c>
      <c r="M16" s="166"/>
      <c r="N16" s="66"/>
      <c r="O16" s="66"/>
      <c r="P16" s="166"/>
      <c r="Q16" s="66"/>
      <c r="R16" s="66"/>
      <c r="S16" s="66"/>
      <c r="T16" s="66"/>
      <c r="U16" s="66"/>
      <c r="V16" s="66"/>
      <c r="W16" s="66"/>
    </row>
    <row r="17" ht="20.25" customHeight="1" spans="1:23">
      <c r="A17" s="166" t="str">
        <f t="shared" si="0"/>
        <v>       玉溪市人事考试院</v>
      </c>
      <c r="B17" s="166" t="s">
        <v>148</v>
      </c>
      <c r="C17" s="166" t="s">
        <v>149</v>
      </c>
      <c r="D17" s="166" t="s">
        <v>87</v>
      </c>
      <c r="E17" s="166" t="s">
        <v>158</v>
      </c>
      <c r="F17" s="166" t="s">
        <v>159</v>
      </c>
      <c r="G17" s="166" t="s">
        <v>160</v>
      </c>
      <c r="H17" s="167">
        <v>63310.2</v>
      </c>
      <c r="I17" s="66">
        <v>63310.2</v>
      </c>
      <c r="J17" s="66">
        <v>15827.55</v>
      </c>
      <c r="K17" s="166"/>
      <c r="L17" s="66">
        <v>47482.65</v>
      </c>
      <c r="M17" s="166"/>
      <c r="N17" s="66"/>
      <c r="O17" s="66"/>
      <c r="P17" s="166"/>
      <c r="Q17" s="66"/>
      <c r="R17" s="66"/>
      <c r="S17" s="66"/>
      <c r="T17" s="66"/>
      <c r="U17" s="66"/>
      <c r="V17" s="66"/>
      <c r="W17" s="66"/>
    </row>
    <row r="18" ht="20.25" customHeight="1" spans="1:23">
      <c r="A18" s="166" t="str">
        <f t="shared" si="0"/>
        <v>       玉溪市人事考试院</v>
      </c>
      <c r="B18" s="166" t="s">
        <v>148</v>
      </c>
      <c r="C18" s="166" t="s">
        <v>149</v>
      </c>
      <c r="D18" s="166" t="s">
        <v>88</v>
      </c>
      <c r="E18" s="166" t="s">
        <v>161</v>
      </c>
      <c r="F18" s="166" t="s">
        <v>150</v>
      </c>
      <c r="G18" s="166" t="s">
        <v>151</v>
      </c>
      <c r="H18" s="167">
        <v>10007.44</v>
      </c>
      <c r="I18" s="66">
        <v>10007.44</v>
      </c>
      <c r="J18" s="66">
        <v>6113.86</v>
      </c>
      <c r="K18" s="166"/>
      <c r="L18" s="66">
        <v>3893.58</v>
      </c>
      <c r="M18" s="166"/>
      <c r="N18" s="66"/>
      <c r="O18" s="66"/>
      <c r="P18" s="166"/>
      <c r="Q18" s="66"/>
      <c r="R18" s="66"/>
      <c r="S18" s="66"/>
      <c r="T18" s="66"/>
      <c r="U18" s="66"/>
      <c r="V18" s="66"/>
      <c r="W18" s="66"/>
    </row>
    <row r="19" ht="20.25" customHeight="1" spans="1:23">
      <c r="A19" s="166" t="str">
        <f t="shared" si="0"/>
        <v>       玉溪市人事考试院</v>
      </c>
      <c r="B19" s="166" t="s">
        <v>162</v>
      </c>
      <c r="C19" s="166" t="s">
        <v>163</v>
      </c>
      <c r="D19" s="166" t="s">
        <v>91</v>
      </c>
      <c r="E19" s="166" t="s">
        <v>163</v>
      </c>
      <c r="F19" s="166" t="s">
        <v>164</v>
      </c>
      <c r="G19" s="166" t="s">
        <v>163</v>
      </c>
      <c r="H19" s="167">
        <v>217212</v>
      </c>
      <c r="I19" s="66">
        <v>217212</v>
      </c>
      <c r="J19" s="66">
        <v>54303</v>
      </c>
      <c r="K19" s="166"/>
      <c r="L19" s="66">
        <v>162909</v>
      </c>
      <c r="M19" s="166"/>
      <c r="N19" s="66"/>
      <c r="O19" s="66"/>
      <c r="P19" s="166"/>
      <c r="Q19" s="66"/>
      <c r="R19" s="66"/>
      <c r="S19" s="66"/>
      <c r="T19" s="66"/>
      <c r="U19" s="66"/>
      <c r="V19" s="66"/>
      <c r="W19" s="66"/>
    </row>
    <row r="20" ht="20.25" customHeight="1" spans="1:23">
      <c r="A20" s="166" t="str">
        <f t="shared" si="0"/>
        <v>       玉溪市人事考试院</v>
      </c>
      <c r="B20" s="166" t="s">
        <v>165</v>
      </c>
      <c r="C20" s="166" t="s">
        <v>166</v>
      </c>
      <c r="D20" s="166" t="s">
        <v>80</v>
      </c>
      <c r="E20" s="166" t="s">
        <v>140</v>
      </c>
      <c r="F20" s="166" t="s">
        <v>167</v>
      </c>
      <c r="G20" s="166" t="s">
        <v>166</v>
      </c>
      <c r="H20" s="167">
        <v>25812.24</v>
      </c>
      <c r="I20" s="66">
        <v>25812.24</v>
      </c>
      <c r="J20" s="66"/>
      <c r="K20" s="166"/>
      <c r="L20" s="66">
        <v>25812.24</v>
      </c>
      <c r="M20" s="166"/>
      <c r="N20" s="66"/>
      <c r="O20" s="66"/>
      <c r="P20" s="166"/>
      <c r="Q20" s="66"/>
      <c r="R20" s="66"/>
      <c r="S20" s="66"/>
      <c r="T20" s="66"/>
      <c r="U20" s="66"/>
      <c r="V20" s="66"/>
      <c r="W20" s="66"/>
    </row>
    <row r="21" ht="20.25" customHeight="1" spans="1:23">
      <c r="A21" s="166" t="str">
        <f t="shared" si="0"/>
        <v>       玉溪市人事考试院</v>
      </c>
      <c r="B21" s="166" t="s">
        <v>168</v>
      </c>
      <c r="C21" s="166" t="s">
        <v>169</v>
      </c>
      <c r="D21" s="166" t="s">
        <v>80</v>
      </c>
      <c r="E21" s="166" t="s">
        <v>140</v>
      </c>
      <c r="F21" s="166" t="s">
        <v>170</v>
      </c>
      <c r="G21" s="166" t="s">
        <v>171</v>
      </c>
      <c r="H21" s="167">
        <v>24929</v>
      </c>
      <c r="I21" s="66">
        <v>24929</v>
      </c>
      <c r="J21" s="66">
        <v>4077</v>
      </c>
      <c r="K21" s="166"/>
      <c r="L21" s="66">
        <v>20852</v>
      </c>
      <c r="M21" s="166"/>
      <c r="N21" s="66"/>
      <c r="O21" s="66"/>
      <c r="P21" s="166"/>
      <c r="Q21" s="66"/>
      <c r="R21" s="66"/>
      <c r="S21" s="66"/>
      <c r="T21" s="66"/>
      <c r="U21" s="66"/>
      <c r="V21" s="66"/>
      <c r="W21" s="66"/>
    </row>
    <row r="22" ht="20.25" customHeight="1" spans="1:23">
      <c r="A22" s="166" t="str">
        <f t="shared" si="0"/>
        <v>       玉溪市人事考试院</v>
      </c>
      <c r="B22" s="166" t="s">
        <v>168</v>
      </c>
      <c r="C22" s="166" t="s">
        <v>169</v>
      </c>
      <c r="D22" s="166" t="s">
        <v>80</v>
      </c>
      <c r="E22" s="166" t="s">
        <v>140</v>
      </c>
      <c r="F22" s="166" t="s">
        <v>172</v>
      </c>
      <c r="G22" s="166" t="s">
        <v>173</v>
      </c>
      <c r="H22" s="167">
        <v>500</v>
      </c>
      <c r="I22" s="66">
        <v>500</v>
      </c>
      <c r="J22" s="66">
        <v>125</v>
      </c>
      <c r="K22" s="166"/>
      <c r="L22" s="66">
        <v>375</v>
      </c>
      <c r="M22" s="166"/>
      <c r="N22" s="66"/>
      <c r="O22" s="66"/>
      <c r="P22" s="166"/>
      <c r="Q22" s="66"/>
      <c r="R22" s="66"/>
      <c r="S22" s="66"/>
      <c r="T22" s="66"/>
      <c r="U22" s="66"/>
      <c r="V22" s="66"/>
      <c r="W22" s="66"/>
    </row>
    <row r="23" ht="20.25" customHeight="1" spans="1:23">
      <c r="A23" s="166" t="str">
        <f t="shared" si="0"/>
        <v>       玉溪市人事考试院</v>
      </c>
      <c r="B23" s="166" t="s">
        <v>168</v>
      </c>
      <c r="C23" s="166" t="s">
        <v>169</v>
      </c>
      <c r="D23" s="166" t="s">
        <v>80</v>
      </c>
      <c r="E23" s="166" t="s">
        <v>140</v>
      </c>
      <c r="F23" s="166" t="s">
        <v>174</v>
      </c>
      <c r="G23" s="166" t="s">
        <v>175</v>
      </c>
      <c r="H23" s="167">
        <v>4000</v>
      </c>
      <c r="I23" s="66">
        <v>4000</v>
      </c>
      <c r="J23" s="66">
        <v>1000</v>
      </c>
      <c r="K23" s="166"/>
      <c r="L23" s="66">
        <v>3000</v>
      </c>
      <c r="M23" s="166"/>
      <c r="N23" s="66"/>
      <c r="O23" s="66"/>
      <c r="P23" s="166"/>
      <c r="Q23" s="66"/>
      <c r="R23" s="66"/>
      <c r="S23" s="66"/>
      <c r="T23" s="66"/>
      <c r="U23" s="66"/>
      <c r="V23" s="66"/>
      <c r="W23" s="66"/>
    </row>
    <row r="24" ht="20.25" customHeight="1" spans="1:23">
      <c r="A24" s="166" t="str">
        <f t="shared" si="0"/>
        <v>       玉溪市人事考试院</v>
      </c>
      <c r="B24" s="166" t="s">
        <v>168</v>
      </c>
      <c r="C24" s="166" t="s">
        <v>169</v>
      </c>
      <c r="D24" s="166" t="s">
        <v>80</v>
      </c>
      <c r="E24" s="166" t="s">
        <v>140</v>
      </c>
      <c r="F24" s="166" t="s">
        <v>176</v>
      </c>
      <c r="G24" s="166" t="s">
        <v>177</v>
      </c>
      <c r="H24" s="167">
        <v>4000</v>
      </c>
      <c r="I24" s="66">
        <v>4000</v>
      </c>
      <c r="J24" s="66">
        <v>1000</v>
      </c>
      <c r="K24" s="166"/>
      <c r="L24" s="66">
        <v>3000</v>
      </c>
      <c r="M24" s="166"/>
      <c r="N24" s="66"/>
      <c r="O24" s="66"/>
      <c r="P24" s="166"/>
      <c r="Q24" s="66"/>
      <c r="R24" s="66"/>
      <c r="S24" s="66"/>
      <c r="T24" s="66"/>
      <c r="U24" s="66"/>
      <c r="V24" s="66"/>
      <c r="W24" s="66"/>
    </row>
    <row r="25" ht="20.25" customHeight="1" spans="1:23">
      <c r="A25" s="166" t="str">
        <f t="shared" si="0"/>
        <v>       玉溪市人事考试院</v>
      </c>
      <c r="B25" s="166" t="s">
        <v>168</v>
      </c>
      <c r="C25" s="166" t="s">
        <v>169</v>
      </c>
      <c r="D25" s="166" t="s">
        <v>80</v>
      </c>
      <c r="E25" s="166" t="s">
        <v>140</v>
      </c>
      <c r="F25" s="166" t="s">
        <v>178</v>
      </c>
      <c r="G25" s="166" t="s">
        <v>179</v>
      </c>
      <c r="H25" s="167">
        <v>30000</v>
      </c>
      <c r="I25" s="66">
        <v>30000</v>
      </c>
      <c r="J25" s="66">
        <v>7500</v>
      </c>
      <c r="K25" s="166"/>
      <c r="L25" s="66">
        <v>22500</v>
      </c>
      <c r="M25" s="166"/>
      <c r="N25" s="66"/>
      <c r="O25" s="66"/>
      <c r="P25" s="166"/>
      <c r="Q25" s="66"/>
      <c r="R25" s="66"/>
      <c r="S25" s="66"/>
      <c r="T25" s="66"/>
      <c r="U25" s="66"/>
      <c r="V25" s="66"/>
      <c r="W25" s="66"/>
    </row>
    <row r="26" ht="20.25" customHeight="1" spans="1:23">
      <c r="A26" s="166" t="str">
        <f t="shared" si="0"/>
        <v>       玉溪市人事考试院</v>
      </c>
      <c r="B26" s="166" t="s">
        <v>168</v>
      </c>
      <c r="C26" s="166" t="s">
        <v>169</v>
      </c>
      <c r="D26" s="166" t="s">
        <v>80</v>
      </c>
      <c r="E26" s="166" t="s">
        <v>140</v>
      </c>
      <c r="F26" s="166" t="s">
        <v>180</v>
      </c>
      <c r="G26" s="166" t="s">
        <v>181</v>
      </c>
      <c r="H26" s="167">
        <v>14000</v>
      </c>
      <c r="I26" s="66">
        <v>14000</v>
      </c>
      <c r="J26" s="66">
        <v>3500</v>
      </c>
      <c r="K26" s="166"/>
      <c r="L26" s="66">
        <v>10500</v>
      </c>
      <c r="M26" s="166"/>
      <c r="N26" s="66"/>
      <c r="O26" s="66"/>
      <c r="P26" s="166"/>
      <c r="Q26" s="66"/>
      <c r="R26" s="66"/>
      <c r="S26" s="66"/>
      <c r="T26" s="66"/>
      <c r="U26" s="66"/>
      <c r="V26" s="66"/>
      <c r="W26" s="66"/>
    </row>
    <row r="27" ht="20.25" customHeight="1" spans="1:23">
      <c r="A27" s="166" t="str">
        <f t="shared" si="0"/>
        <v>       玉溪市人事考试院</v>
      </c>
      <c r="B27" s="166" t="s">
        <v>168</v>
      </c>
      <c r="C27" s="166" t="s">
        <v>169</v>
      </c>
      <c r="D27" s="166" t="s">
        <v>80</v>
      </c>
      <c r="E27" s="166" t="s">
        <v>140</v>
      </c>
      <c r="F27" s="166" t="s">
        <v>182</v>
      </c>
      <c r="G27" s="166" t="s">
        <v>183</v>
      </c>
      <c r="H27" s="167">
        <v>10000</v>
      </c>
      <c r="I27" s="66">
        <v>10000</v>
      </c>
      <c r="J27" s="66">
        <v>2500</v>
      </c>
      <c r="K27" s="166"/>
      <c r="L27" s="66">
        <v>7500</v>
      </c>
      <c r="M27" s="166"/>
      <c r="N27" s="66"/>
      <c r="O27" s="66"/>
      <c r="P27" s="166"/>
      <c r="Q27" s="66"/>
      <c r="R27" s="66"/>
      <c r="S27" s="66"/>
      <c r="T27" s="66"/>
      <c r="U27" s="66"/>
      <c r="V27" s="66"/>
      <c r="W27" s="66"/>
    </row>
    <row r="28" ht="20.25" customHeight="1" spans="1:23">
      <c r="A28" s="166" t="str">
        <f t="shared" si="0"/>
        <v>       玉溪市人事考试院</v>
      </c>
      <c r="B28" s="166" t="s">
        <v>168</v>
      </c>
      <c r="C28" s="166" t="s">
        <v>169</v>
      </c>
      <c r="D28" s="166" t="s">
        <v>80</v>
      </c>
      <c r="E28" s="166" t="s">
        <v>140</v>
      </c>
      <c r="F28" s="166" t="s">
        <v>184</v>
      </c>
      <c r="G28" s="166" t="s">
        <v>185</v>
      </c>
      <c r="H28" s="167">
        <v>24000</v>
      </c>
      <c r="I28" s="66">
        <v>24000</v>
      </c>
      <c r="J28" s="66"/>
      <c r="K28" s="166"/>
      <c r="L28" s="66">
        <v>24000</v>
      </c>
      <c r="M28" s="166"/>
      <c r="N28" s="66"/>
      <c r="O28" s="66"/>
      <c r="P28" s="166"/>
      <c r="Q28" s="66"/>
      <c r="R28" s="66"/>
      <c r="S28" s="66"/>
      <c r="T28" s="66"/>
      <c r="U28" s="66"/>
      <c r="V28" s="66"/>
      <c r="W28" s="66"/>
    </row>
    <row r="29" ht="20.25" customHeight="1" spans="1:23">
      <c r="A29" s="166" t="str">
        <f t="shared" si="0"/>
        <v>       玉溪市人事考试院</v>
      </c>
      <c r="B29" s="166" t="s">
        <v>168</v>
      </c>
      <c r="C29" s="166" t="s">
        <v>169</v>
      </c>
      <c r="D29" s="166" t="s">
        <v>80</v>
      </c>
      <c r="E29" s="166" t="s">
        <v>140</v>
      </c>
      <c r="F29" s="166" t="s">
        <v>186</v>
      </c>
      <c r="G29" s="166" t="s">
        <v>187</v>
      </c>
      <c r="H29" s="167">
        <v>34571</v>
      </c>
      <c r="I29" s="66">
        <v>34571</v>
      </c>
      <c r="J29" s="66">
        <v>612.75</v>
      </c>
      <c r="K29" s="166"/>
      <c r="L29" s="66">
        <v>33958.25</v>
      </c>
      <c r="M29" s="166"/>
      <c r="N29" s="66"/>
      <c r="O29" s="66"/>
      <c r="P29" s="166"/>
      <c r="Q29" s="66"/>
      <c r="R29" s="66"/>
      <c r="S29" s="66"/>
      <c r="T29" s="66"/>
      <c r="U29" s="66"/>
      <c r="V29" s="66"/>
      <c r="W29" s="66"/>
    </row>
    <row r="30" ht="20.25" customHeight="1" spans="1:23">
      <c r="A30" s="166" t="str">
        <f t="shared" si="0"/>
        <v>       玉溪市人事考试院</v>
      </c>
      <c r="B30" s="166" t="s">
        <v>188</v>
      </c>
      <c r="C30" s="166" t="s">
        <v>115</v>
      </c>
      <c r="D30" s="166" t="s">
        <v>80</v>
      </c>
      <c r="E30" s="166" t="s">
        <v>140</v>
      </c>
      <c r="F30" s="166" t="s">
        <v>189</v>
      </c>
      <c r="G30" s="166" t="s">
        <v>115</v>
      </c>
      <c r="H30" s="167">
        <v>15000</v>
      </c>
      <c r="I30" s="66">
        <v>15000</v>
      </c>
      <c r="J30" s="66"/>
      <c r="K30" s="166"/>
      <c r="L30" s="66">
        <v>15000</v>
      </c>
      <c r="M30" s="166"/>
      <c r="N30" s="66"/>
      <c r="O30" s="66"/>
      <c r="P30" s="166"/>
      <c r="Q30" s="66"/>
      <c r="R30" s="66"/>
      <c r="S30" s="66"/>
      <c r="T30" s="66"/>
      <c r="U30" s="66"/>
      <c r="V30" s="66"/>
      <c r="W30" s="66"/>
    </row>
    <row r="31" ht="26" customHeight="1" spans="1:23">
      <c r="A31" s="166" t="str">
        <f t="shared" si="0"/>
        <v>       玉溪市人事考试院</v>
      </c>
      <c r="B31" s="166" t="s">
        <v>190</v>
      </c>
      <c r="C31" s="166" t="s">
        <v>191</v>
      </c>
      <c r="D31" s="166" t="s">
        <v>80</v>
      </c>
      <c r="E31" s="166" t="s">
        <v>140</v>
      </c>
      <c r="F31" s="166" t="s">
        <v>145</v>
      </c>
      <c r="G31" s="166" t="s">
        <v>146</v>
      </c>
      <c r="H31" s="167">
        <v>741000</v>
      </c>
      <c r="I31" s="66">
        <v>741000</v>
      </c>
      <c r="J31" s="66">
        <v>741000</v>
      </c>
      <c r="K31" s="166"/>
      <c r="L31" s="66"/>
      <c r="M31" s="166"/>
      <c r="N31" s="66"/>
      <c r="O31" s="66"/>
      <c r="P31" s="166"/>
      <c r="Q31" s="66"/>
      <c r="R31" s="66"/>
      <c r="S31" s="66"/>
      <c r="T31" s="66"/>
      <c r="U31" s="66"/>
      <c r="V31" s="66"/>
      <c r="W31" s="66"/>
    </row>
    <row r="32" ht="29" customHeight="1" spans="1:23">
      <c r="A32" s="166" t="str">
        <f t="shared" si="0"/>
        <v>       玉溪市人事考试院</v>
      </c>
      <c r="B32" s="166" t="s">
        <v>192</v>
      </c>
      <c r="C32" s="166" t="s">
        <v>193</v>
      </c>
      <c r="D32" s="166" t="s">
        <v>80</v>
      </c>
      <c r="E32" s="166" t="s">
        <v>140</v>
      </c>
      <c r="F32" s="166" t="s">
        <v>145</v>
      </c>
      <c r="G32" s="166" t="s">
        <v>146</v>
      </c>
      <c r="H32" s="167">
        <v>375000</v>
      </c>
      <c r="I32" s="66">
        <v>375000</v>
      </c>
      <c r="J32" s="66"/>
      <c r="K32" s="166"/>
      <c r="L32" s="66">
        <v>375000</v>
      </c>
      <c r="M32" s="166"/>
      <c r="N32" s="66"/>
      <c r="O32" s="66"/>
      <c r="P32" s="166"/>
      <c r="Q32" s="66"/>
      <c r="R32" s="66"/>
      <c r="S32" s="66"/>
      <c r="T32" s="66"/>
      <c r="U32" s="66"/>
      <c r="V32" s="66"/>
      <c r="W32" s="66"/>
    </row>
    <row r="33" ht="20.25" customHeight="1" spans="1:23">
      <c r="A33" s="166" t="str">
        <f t="shared" si="0"/>
        <v>       玉溪市人事考试院</v>
      </c>
      <c r="B33" s="166" t="s">
        <v>194</v>
      </c>
      <c r="C33" s="166" t="s">
        <v>195</v>
      </c>
      <c r="D33" s="166" t="s">
        <v>80</v>
      </c>
      <c r="E33" s="166" t="s">
        <v>140</v>
      </c>
      <c r="F33" s="166" t="s">
        <v>196</v>
      </c>
      <c r="G33" s="166" t="s">
        <v>197</v>
      </c>
      <c r="H33" s="167">
        <v>179078</v>
      </c>
      <c r="I33" s="66">
        <v>179078</v>
      </c>
      <c r="J33" s="66"/>
      <c r="K33" s="166"/>
      <c r="L33" s="66">
        <v>179078</v>
      </c>
      <c r="M33" s="166"/>
      <c r="N33" s="66"/>
      <c r="O33" s="66"/>
      <c r="P33" s="166"/>
      <c r="Q33" s="66"/>
      <c r="R33" s="66"/>
      <c r="S33" s="66"/>
      <c r="T33" s="66"/>
      <c r="U33" s="66"/>
      <c r="V33" s="66"/>
      <c r="W33" s="66"/>
    </row>
    <row r="34" ht="27" customHeight="1" spans="1:23">
      <c r="A34" s="166" t="str">
        <f t="shared" si="0"/>
        <v>       玉溪市人事考试院</v>
      </c>
      <c r="B34" s="166" t="s">
        <v>198</v>
      </c>
      <c r="C34" s="166" t="s">
        <v>199</v>
      </c>
      <c r="D34" s="166" t="s">
        <v>80</v>
      </c>
      <c r="E34" s="166" t="s">
        <v>140</v>
      </c>
      <c r="F34" s="166" t="s">
        <v>145</v>
      </c>
      <c r="G34" s="166" t="s">
        <v>146</v>
      </c>
      <c r="H34" s="167">
        <v>300000</v>
      </c>
      <c r="I34" s="66">
        <v>300000</v>
      </c>
      <c r="J34" s="66"/>
      <c r="K34" s="166"/>
      <c r="L34" s="66">
        <v>300000</v>
      </c>
      <c r="M34" s="166"/>
      <c r="N34" s="66"/>
      <c r="O34" s="66"/>
      <c r="P34" s="166"/>
      <c r="Q34" s="66"/>
      <c r="R34" s="66"/>
      <c r="S34" s="66"/>
      <c r="T34" s="66"/>
      <c r="U34" s="66"/>
      <c r="V34" s="66"/>
      <c r="W34" s="66"/>
    </row>
    <row r="35" ht="20.25" customHeight="1" spans="1:23">
      <c r="A35" s="166" t="str">
        <f t="shared" si="0"/>
        <v>       玉溪市人事考试院</v>
      </c>
      <c r="B35" s="166" t="s">
        <v>200</v>
      </c>
      <c r="C35" s="166" t="s">
        <v>201</v>
      </c>
      <c r="D35" s="166" t="s">
        <v>80</v>
      </c>
      <c r="E35" s="166" t="s">
        <v>140</v>
      </c>
      <c r="F35" s="166" t="s">
        <v>202</v>
      </c>
      <c r="G35" s="166" t="s">
        <v>201</v>
      </c>
      <c r="H35" s="167">
        <v>29244.63</v>
      </c>
      <c r="I35" s="66">
        <v>29244.63</v>
      </c>
      <c r="J35" s="66"/>
      <c r="K35" s="166"/>
      <c r="L35" s="66">
        <v>29244.63</v>
      </c>
      <c r="M35" s="166"/>
      <c r="N35" s="66"/>
      <c r="O35" s="66"/>
      <c r="P35" s="166"/>
      <c r="Q35" s="66"/>
      <c r="R35" s="66"/>
      <c r="S35" s="66"/>
      <c r="T35" s="66"/>
      <c r="U35" s="66"/>
      <c r="V35" s="66"/>
      <c r="W35" s="66"/>
    </row>
    <row r="36" ht="20.25" customHeight="1" spans="1:23">
      <c r="A36" s="165" t="s">
        <v>30</v>
      </c>
      <c r="B36" s="165"/>
      <c r="C36" s="165"/>
      <c r="D36" s="165"/>
      <c r="E36" s="165"/>
      <c r="F36" s="165"/>
      <c r="G36" s="165"/>
      <c r="H36" s="66">
        <v>3269522.03</v>
      </c>
      <c r="I36" s="66">
        <v>3269522.03</v>
      </c>
      <c r="J36" s="66">
        <v>1278451.79</v>
      </c>
      <c r="K36" s="66"/>
      <c r="L36" s="66">
        <v>1991070.24</v>
      </c>
      <c r="M36" s="66"/>
      <c r="N36" s="66"/>
      <c r="O36" s="66"/>
      <c r="P36" s="66"/>
      <c r="Q36" s="66"/>
      <c r="R36" s="66"/>
      <c r="S36" s="66"/>
      <c r="T36" s="66"/>
      <c r="U36" s="66"/>
      <c r="V36" s="66"/>
      <c r="W36" s="66"/>
    </row>
  </sheetData>
  <mergeCells count="17">
    <mergeCell ref="A2:W2"/>
    <mergeCell ref="A3:W3"/>
    <mergeCell ref="A4:V4"/>
    <mergeCell ref="H5:W5"/>
    <mergeCell ref="I6:M6"/>
    <mergeCell ref="N6:P6"/>
    <mergeCell ref="R6:W6"/>
    <mergeCell ref="A36:G36"/>
    <mergeCell ref="A5:A7"/>
    <mergeCell ref="B5:B7"/>
    <mergeCell ref="C5:C7"/>
    <mergeCell ref="D5:D7"/>
    <mergeCell ref="E5:E7"/>
    <mergeCell ref="F5:F7"/>
    <mergeCell ref="G5:G7"/>
    <mergeCell ref="H6:H7"/>
    <mergeCell ref="Q6:Q7"/>
  </mergeCells>
  <pageMargins left="0.75" right="0.75" top="1" bottom="1" header="0.5" footer="0.5"/>
  <pageSetup paperSize="1" scale="3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pane ySplit="1" topLeftCell="A2" activePane="bottomLeft" state="frozen"/>
      <selection/>
      <selection pane="bottomLeft" activeCell="B5" sqref="B5:B7"/>
    </sheetView>
  </sheetViews>
  <sheetFormatPr defaultColWidth="9.14166666666667" defaultRowHeight="14.25" customHeight="1"/>
  <cols>
    <col min="1" max="1" width="14.575" customWidth="1"/>
    <col min="2" max="2" width="21.0333333333333" customWidth="1"/>
    <col min="3" max="3" width="19.125" customWidth="1"/>
    <col min="4" max="4" width="17.25" customWidth="1"/>
    <col min="5" max="5" width="15" customWidth="1"/>
    <col min="6" max="6" width="14.875" customWidth="1"/>
    <col min="7" max="7" width="12.5" customWidth="1"/>
    <col min="8" max="8" width="15.5" customWidth="1"/>
    <col min="9" max="15" width="14.175" customWidth="1"/>
    <col min="16" max="16" width="15" customWidth="1"/>
    <col min="17" max="17" width="11.625"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1:23">
      <c r="A2" s="136"/>
      <c r="B2" s="137"/>
      <c r="C2" s="136"/>
      <c r="D2" s="136"/>
      <c r="E2" s="150"/>
      <c r="F2" s="150"/>
      <c r="G2" s="150"/>
      <c r="H2" s="150"/>
      <c r="I2" s="136"/>
      <c r="J2" s="136"/>
      <c r="K2" s="137"/>
      <c r="L2" s="136"/>
      <c r="M2" s="136"/>
      <c r="N2" s="137"/>
      <c r="O2" s="137"/>
      <c r="P2" s="137"/>
      <c r="Q2" s="136"/>
      <c r="R2" s="136"/>
      <c r="S2" s="136"/>
      <c r="T2" s="136"/>
      <c r="U2" s="156"/>
      <c r="V2" s="136"/>
      <c r="W2" s="138" t="s">
        <v>203</v>
      </c>
    </row>
    <row r="3" ht="27.75" customHeight="1" spans="1:23">
      <c r="A3" s="32" t="s">
        <v>204</v>
      </c>
      <c r="B3" s="32"/>
      <c r="C3" s="32"/>
      <c r="D3" s="32"/>
      <c r="E3" s="32"/>
      <c r="F3" s="32"/>
      <c r="G3" s="32"/>
      <c r="H3" s="32"/>
      <c r="I3" s="32"/>
      <c r="J3" s="32"/>
      <c r="K3" s="32"/>
      <c r="L3" s="32"/>
      <c r="M3" s="32"/>
      <c r="N3" s="32"/>
      <c r="O3" s="32"/>
      <c r="P3" s="32"/>
      <c r="Q3" s="32"/>
      <c r="R3" s="32"/>
      <c r="S3" s="32"/>
      <c r="T3" s="32"/>
      <c r="U3" s="32"/>
      <c r="V3" s="32"/>
      <c r="W3" s="32"/>
    </row>
    <row r="4" ht="24" customHeight="1" spans="1:23">
      <c r="A4" s="146" t="str">
        <f t="shared" ref="A4:B4" si="0">"单位名称："&amp;"玉溪市人事考试院"</f>
        <v>单位名称：玉溪市人事考试院</v>
      </c>
      <c r="B4" s="151" t="str">
        <f t="shared" si="0"/>
        <v>单位名称：玉溪市人事考试院</v>
      </c>
      <c r="C4" s="151"/>
      <c r="D4" s="151"/>
      <c r="E4" s="151"/>
      <c r="F4" s="151"/>
      <c r="G4" s="151"/>
      <c r="H4" s="151"/>
      <c r="I4" s="151"/>
      <c r="J4" s="154"/>
      <c r="K4" s="154"/>
      <c r="L4" s="154"/>
      <c r="M4" s="154"/>
      <c r="N4" s="154"/>
      <c r="O4" s="154"/>
      <c r="P4" s="154"/>
      <c r="Q4" s="154"/>
      <c r="R4" s="147"/>
      <c r="S4" s="147"/>
      <c r="T4" s="147"/>
      <c r="U4" s="157"/>
      <c r="V4" s="147"/>
      <c r="W4" s="141" t="s">
        <v>2</v>
      </c>
    </row>
    <row r="5" ht="21.75" customHeight="1" spans="1:23">
      <c r="A5" s="15" t="s">
        <v>205</v>
      </c>
      <c r="B5" s="15" t="s">
        <v>120</v>
      </c>
      <c r="C5" s="15" t="s">
        <v>121</v>
      </c>
      <c r="D5" s="15" t="s">
        <v>206</v>
      </c>
      <c r="E5" s="16" t="s">
        <v>122</v>
      </c>
      <c r="F5" s="16" t="s">
        <v>123</v>
      </c>
      <c r="G5" s="16" t="s">
        <v>124</v>
      </c>
      <c r="H5" s="16" t="s">
        <v>125</v>
      </c>
      <c r="I5" s="20" t="s">
        <v>30</v>
      </c>
      <c r="J5" s="20" t="s">
        <v>207</v>
      </c>
      <c r="K5" s="20"/>
      <c r="L5" s="20"/>
      <c r="M5" s="20"/>
      <c r="N5" s="20" t="s">
        <v>127</v>
      </c>
      <c r="O5" s="20"/>
      <c r="P5" s="20"/>
      <c r="Q5" s="16" t="s">
        <v>36</v>
      </c>
      <c r="R5" s="158" t="s">
        <v>208</v>
      </c>
      <c r="S5" s="159"/>
      <c r="T5" s="159"/>
      <c r="U5" s="159"/>
      <c r="V5" s="159"/>
      <c r="W5" s="160"/>
    </row>
    <row r="6" ht="21.75" customHeight="1" spans="1:23">
      <c r="A6" s="15"/>
      <c r="B6" s="15"/>
      <c r="C6" s="15"/>
      <c r="D6" s="15"/>
      <c r="E6" s="16"/>
      <c r="F6" s="16"/>
      <c r="G6" s="16"/>
      <c r="H6" s="16"/>
      <c r="I6" s="21"/>
      <c r="J6" s="155" t="s">
        <v>33</v>
      </c>
      <c r="K6" s="155"/>
      <c r="L6" s="155" t="s">
        <v>34</v>
      </c>
      <c r="M6" s="155" t="s">
        <v>35</v>
      </c>
      <c r="N6" s="11" t="s">
        <v>33</v>
      </c>
      <c r="O6" s="11" t="s">
        <v>34</v>
      </c>
      <c r="P6" s="11" t="s">
        <v>35</v>
      </c>
      <c r="Q6" s="16"/>
      <c r="R6" s="11" t="s">
        <v>32</v>
      </c>
      <c r="S6" s="11" t="s">
        <v>39</v>
      </c>
      <c r="T6" s="11" t="s">
        <v>133</v>
      </c>
      <c r="U6" s="11" t="s">
        <v>41</v>
      </c>
      <c r="V6" s="11" t="s">
        <v>42</v>
      </c>
      <c r="W6" s="11" t="s">
        <v>43</v>
      </c>
    </row>
    <row r="7" ht="40.5" customHeight="1" spans="1:23">
      <c r="A7" s="18"/>
      <c r="B7" s="18"/>
      <c r="C7" s="18"/>
      <c r="D7" s="18"/>
      <c r="E7" s="19"/>
      <c r="F7" s="19"/>
      <c r="G7" s="19"/>
      <c r="H7" s="19"/>
      <c r="I7" s="21"/>
      <c r="J7" s="155" t="s">
        <v>32</v>
      </c>
      <c r="K7" s="155" t="s">
        <v>209</v>
      </c>
      <c r="L7" s="155"/>
      <c r="M7" s="155"/>
      <c r="N7" s="19"/>
      <c r="O7" s="19"/>
      <c r="P7" s="19"/>
      <c r="Q7" s="19"/>
      <c r="R7" s="19"/>
      <c r="S7" s="19"/>
      <c r="T7" s="19"/>
      <c r="U7" s="20"/>
      <c r="V7" s="19"/>
      <c r="W7" s="19"/>
    </row>
    <row r="8" ht="15" customHeight="1" spans="1:23">
      <c r="A8" s="152">
        <v>1</v>
      </c>
      <c r="B8" s="152">
        <v>2</v>
      </c>
      <c r="C8" s="152">
        <v>3</v>
      </c>
      <c r="D8" s="152">
        <v>4</v>
      </c>
      <c r="E8" s="152">
        <v>5</v>
      </c>
      <c r="F8" s="152">
        <v>6</v>
      </c>
      <c r="G8" s="152">
        <v>7</v>
      </c>
      <c r="H8" s="152">
        <v>8</v>
      </c>
      <c r="I8" s="152">
        <v>9</v>
      </c>
      <c r="J8" s="152">
        <v>10</v>
      </c>
      <c r="K8" s="152">
        <v>11</v>
      </c>
      <c r="L8" s="152">
        <v>12</v>
      </c>
      <c r="M8" s="152">
        <v>13</v>
      </c>
      <c r="N8" s="152">
        <v>14</v>
      </c>
      <c r="O8" s="152">
        <v>15</v>
      </c>
      <c r="P8" s="152">
        <v>16</v>
      </c>
      <c r="Q8" s="152">
        <v>17</v>
      </c>
      <c r="R8" s="152">
        <v>18</v>
      </c>
      <c r="S8" s="152">
        <v>19</v>
      </c>
      <c r="T8" s="152">
        <v>20</v>
      </c>
      <c r="U8" s="152">
        <v>21</v>
      </c>
      <c r="V8" s="152">
        <v>22</v>
      </c>
      <c r="W8" s="152">
        <v>23</v>
      </c>
    </row>
    <row r="9" ht="32.9" customHeight="1" spans="1:23">
      <c r="A9" s="72"/>
      <c r="B9" s="153"/>
      <c r="C9" s="72" t="s">
        <v>210</v>
      </c>
      <c r="D9" s="72"/>
      <c r="E9" s="72"/>
      <c r="F9" s="72"/>
      <c r="G9" s="72"/>
      <c r="H9" s="72"/>
      <c r="I9" s="45">
        <v>7000000</v>
      </c>
      <c r="J9" s="45">
        <v>7000000</v>
      </c>
      <c r="K9" s="45">
        <v>7000000</v>
      </c>
      <c r="L9" s="45"/>
      <c r="M9" s="45"/>
      <c r="N9" s="45"/>
      <c r="O9" s="45"/>
      <c r="P9" s="45"/>
      <c r="Q9" s="45"/>
      <c r="R9" s="45"/>
      <c r="S9" s="45"/>
      <c r="T9" s="45"/>
      <c r="U9" s="45"/>
      <c r="V9" s="45"/>
      <c r="W9" s="45"/>
    </row>
    <row r="10" ht="32.9" customHeight="1" spans="1:23">
      <c r="A10" s="72" t="s">
        <v>211</v>
      </c>
      <c r="B10" s="153" t="s">
        <v>212</v>
      </c>
      <c r="C10" s="72" t="s">
        <v>210</v>
      </c>
      <c r="D10" s="72" t="s">
        <v>64</v>
      </c>
      <c r="E10" s="72" t="s">
        <v>80</v>
      </c>
      <c r="F10" s="72" t="s">
        <v>140</v>
      </c>
      <c r="G10" s="72" t="s">
        <v>170</v>
      </c>
      <c r="H10" s="72" t="s">
        <v>171</v>
      </c>
      <c r="I10" s="45">
        <v>200000</v>
      </c>
      <c r="J10" s="45">
        <v>200000</v>
      </c>
      <c r="K10" s="45">
        <v>200000</v>
      </c>
      <c r="L10" s="45"/>
      <c r="M10" s="45"/>
      <c r="N10" s="45"/>
      <c r="O10" s="45"/>
      <c r="P10" s="45"/>
      <c r="Q10" s="45"/>
      <c r="R10" s="45"/>
      <c r="S10" s="45"/>
      <c r="T10" s="45"/>
      <c r="U10" s="45"/>
      <c r="V10" s="45"/>
      <c r="W10" s="45"/>
    </row>
    <row r="11" ht="32.9" customHeight="1" spans="1:23">
      <c r="A11" s="72" t="s">
        <v>211</v>
      </c>
      <c r="B11" s="153" t="s">
        <v>212</v>
      </c>
      <c r="C11" s="72" t="s">
        <v>210</v>
      </c>
      <c r="D11" s="72" t="s">
        <v>64</v>
      </c>
      <c r="E11" s="72" t="s">
        <v>80</v>
      </c>
      <c r="F11" s="72" t="s">
        <v>140</v>
      </c>
      <c r="G11" s="72" t="s">
        <v>196</v>
      </c>
      <c r="H11" s="72" t="s">
        <v>197</v>
      </c>
      <c r="I11" s="45">
        <v>6650000</v>
      </c>
      <c r="J11" s="45">
        <v>6650000</v>
      </c>
      <c r="K11" s="45">
        <v>6650000</v>
      </c>
      <c r="L11" s="45"/>
      <c r="M11" s="45"/>
      <c r="N11" s="45"/>
      <c r="O11" s="45"/>
      <c r="P11" s="45"/>
      <c r="Q11" s="45"/>
      <c r="R11" s="45"/>
      <c r="S11" s="45"/>
      <c r="T11" s="45"/>
      <c r="U11" s="45"/>
      <c r="V11" s="45"/>
      <c r="W11" s="45"/>
    </row>
    <row r="12" ht="32.9" customHeight="1" spans="1:23">
      <c r="A12" s="72" t="s">
        <v>211</v>
      </c>
      <c r="B12" s="153" t="s">
        <v>212</v>
      </c>
      <c r="C12" s="72" t="s">
        <v>210</v>
      </c>
      <c r="D12" s="72" t="s">
        <v>64</v>
      </c>
      <c r="E12" s="72" t="s">
        <v>80</v>
      </c>
      <c r="F12" s="72" t="s">
        <v>140</v>
      </c>
      <c r="G12" s="72" t="s">
        <v>213</v>
      </c>
      <c r="H12" s="72" t="s">
        <v>214</v>
      </c>
      <c r="I12" s="45">
        <v>150000</v>
      </c>
      <c r="J12" s="45">
        <v>150000</v>
      </c>
      <c r="K12" s="45">
        <v>150000</v>
      </c>
      <c r="L12" s="45"/>
      <c r="M12" s="45"/>
      <c r="N12" s="45"/>
      <c r="O12" s="45"/>
      <c r="P12" s="45"/>
      <c r="Q12" s="45"/>
      <c r="R12" s="45"/>
      <c r="S12" s="45"/>
      <c r="T12" s="45"/>
      <c r="U12" s="45"/>
      <c r="V12" s="45"/>
      <c r="W12" s="45"/>
    </row>
    <row r="13" ht="18.75" customHeight="1" spans="1:23">
      <c r="A13" s="46" t="s">
        <v>215</v>
      </c>
      <c r="B13" s="47"/>
      <c r="C13" s="47"/>
      <c r="D13" s="47"/>
      <c r="E13" s="47"/>
      <c r="F13" s="47"/>
      <c r="G13" s="47"/>
      <c r="H13" s="48"/>
      <c r="I13" s="45">
        <v>7000000</v>
      </c>
      <c r="J13" s="45">
        <v>7000000</v>
      </c>
      <c r="K13" s="45">
        <v>7000000</v>
      </c>
      <c r="L13" s="45"/>
      <c r="M13" s="45"/>
      <c r="N13" s="45"/>
      <c r="O13" s="45"/>
      <c r="P13" s="45"/>
      <c r="Q13" s="45"/>
      <c r="R13" s="45"/>
      <c r="S13" s="45"/>
      <c r="T13" s="45"/>
      <c r="U13" s="45"/>
      <c r="V13" s="45"/>
      <c r="W13" s="45"/>
    </row>
  </sheetData>
  <mergeCells count="28">
    <mergeCell ref="A3:W3"/>
    <mergeCell ref="A4:I4"/>
    <mergeCell ref="J5:M5"/>
    <mergeCell ref="N5:P5"/>
    <mergeCell ref="R5:W5"/>
    <mergeCell ref="J6:K6"/>
    <mergeCell ref="A13:H1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
  <sheetViews>
    <sheetView showZeros="0" workbookViewId="0">
      <pane ySplit="1" topLeftCell="A2" activePane="bottomLeft" state="frozen"/>
      <selection/>
      <selection pane="bottomLeft" activeCell="C14" sqref="C14"/>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83333333333" customWidth="1"/>
  </cols>
  <sheetData>
    <row r="1" customHeight="1" spans="1:10">
      <c r="A1" s="1"/>
      <c r="B1" s="1"/>
      <c r="C1" s="1"/>
      <c r="D1" s="1"/>
      <c r="E1" s="1"/>
      <c r="F1" s="1"/>
      <c r="G1" s="1"/>
      <c r="H1" s="1"/>
      <c r="I1" s="1"/>
      <c r="J1" s="1"/>
    </row>
    <row r="2" customHeight="1" spans="1:10">
      <c r="A2" s="136"/>
      <c r="B2" s="136"/>
      <c r="C2" s="136"/>
      <c r="D2" s="136"/>
      <c r="E2" s="136"/>
      <c r="F2" s="136"/>
      <c r="G2" s="136"/>
      <c r="H2" s="136"/>
      <c r="I2" s="136"/>
      <c r="J2" s="149" t="s">
        <v>216</v>
      </c>
    </row>
    <row r="3" ht="28.5" customHeight="1" spans="1:10">
      <c r="A3" s="145" t="s">
        <v>217</v>
      </c>
      <c r="B3" s="32"/>
      <c r="C3" s="32"/>
      <c r="D3" s="32"/>
      <c r="E3" s="32"/>
      <c r="F3" s="106"/>
      <c r="G3" s="32"/>
      <c r="H3" s="106"/>
      <c r="I3" s="106"/>
      <c r="J3" s="32"/>
    </row>
    <row r="4" ht="15" customHeight="1" spans="1:10">
      <c r="A4" s="146" t="str">
        <f>"单位名称："&amp;"玉溪市人事考试院"</f>
        <v>单位名称：玉溪市人事考试院</v>
      </c>
      <c r="B4" s="147"/>
      <c r="C4" s="147"/>
      <c r="D4" s="147"/>
      <c r="E4" s="147"/>
      <c r="F4" s="147"/>
      <c r="G4" s="147"/>
      <c r="H4" s="147"/>
      <c r="I4" s="147"/>
      <c r="J4" s="147"/>
    </row>
    <row r="5" ht="14.25" customHeight="1" spans="1:10">
      <c r="A5" s="40" t="s">
        <v>218</v>
      </c>
      <c r="B5" s="40" t="s">
        <v>219</v>
      </c>
      <c r="C5" s="40" t="s">
        <v>220</v>
      </c>
      <c r="D5" s="40" t="s">
        <v>221</v>
      </c>
      <c r="E5" s="40" t="s">
        <v>222</v>
      </c>
      <c r="F5" s="148" t="s">
        <v>223</v>
      </c>
      <c r="G5" s="40" t="s">
        <v>224</v>
      </c>
      <c r="H5" s="148" t="s">
        <v>225</v>
      </c>
      <c r="I5" s="148" t="s">
        <v>226</v>
      </c>
      <c r="J5" s="40" t="s">
        <v>227</v>
      </c>
    </row>
    <row r="6" ht="14.25" customHeight="1" spans="1:10">
      <c r="A6" s="71">
        <v>1</v>
      </c>
      <c r="B6" s="71">
        <v>2</v>
      </c>
      <c r="C6" s="71">
        <v>3</v>
      </c>
      <c r="D6" s="71">
        <v>4</v>
      </c>
      <c r="E6" s="71">
        <v>5</v>
      </c>
      <c r="F6" s="56">
        <v>6</v>
      </c>
      <c r="G6" s="71">
        <v>7</v>
      </c>
      <c r="H6" s="56">
        <v>8</v>
      </c>
      <c r="I6" s="56">
        <v>9</v>
      </c>
      <c r="J6" s="71">
        <v>10</v>
      </c>
    </row>
    <row r="7" ht="15" customHeight="1" spans="1:10">
      <c r="A7" s="72" t="s">
        <v>64</v>
      </c>
      <c r="B7" s="73"/>
      <c r="C7" s="73"/>
      <c r="D7" s="73"/>
      <c r="E7" s="74"/>
      <c r="F7" s="75"/>
      <c r="G7" s="74"/>
      <c r="H7" s="75"/>
      <c r="I7" s="75"/>
      <c r="J7" s="74"/>
    </row>
    <row r="8" ht="33.75" customHeight="1" spans="1:10">
      <c r="A8" s="72" t="s">
        <v>210</v>
      </c>
      <c r="B8" s="72" t="s">
        <v>228</v>
      </c>
      <c r="C8" s="72" t="s">
        <v>229</v>
      </c>
      <c r="D8" s="72" t="s">
        <v>230</v>
      </c>
      <c r="E8" s="72" t="s">
        <v>231</v>
      </c>
      <c r="F8" s="72" t="s">
        <v>232</v>
      </c>
      <c r="G8" s="43" t="s">
        <v>233</v>
      </c>
      <c r="H8" s="72" t="s">
        <v>234</v>
      </c>
      <c r="I8" s="72" t="s">
        <v>235</v>
      </c>
      <c r="J8" s="72" t="s">
        <v>236</v>
      </c>
    </row>
    <row r="9" ht="33.75" customHeight="1" spans="1:10">
      <c r="A9" s="72" t="s">
        <v>210</v>
      </c>
      <c r="B9" s="72" t="s">
        <v>237</v>
      </c>
      <c r="C9" s="72" t="s">
        <v>229</v>
      </c>
      <c r="D9" s="72" t="s">
        <v>230</v>
      </c>
      <c r="E9" s="72" t="s">
        <v>238</v>
      </c>
      <c r="F9" s="72" t="s">
        <v>232</v>
      </c>
      <c r="G9" s="43" t="s">
        <v>53</v>
      </c>
      <c r="H9" s="72" t="s">
        <v>239</v>
      </c>
      <c r="I9" s="72" t="s">
        <v>235</v>
      </c>
      <c r="J9" s="72" t="s">
        <v>240</v>
      </c>
    </row>
    <row r="10" ht="33.75" customHeight="1" spans="1:10">
      <c r="A10" s="72" t="s">
        <v>210</v>
      </c>
      <c r="B10" s="72" t="s">
        <v>237</v>
      </c>
      <c r="C10" s="72" t="s">
        <v>229</v>
      </c>
      <c r="D10" s="72" t="s">
        <v>230</v>
      </c>
      <c r="E10" s="72" t="s">
        <v>241</v>
      </c>
      <c r="F10" s="72" t="s">
        <v>232</v>
      </c>
      <c r="G10" s="43" t="s">
        <v>242</v>
      </c>
      <c r="H10" s="72" t="s">
        <v>234</v>
      </c>
      <c r="I10" s="72" t="s">
        <v>235</v>
      </c>
      <c r="J10" s="72" t="s">
        <v>243</v>
      </c>
    </row>
    <row r="11" ht="41" customHeight="1" spans="1:10">
      <c r="A11" s="72" t="s">
        <v>210</v>
      </c>
      <c r="B11" s="72" t="s">
        <v>237</v>
      </c>
      <c r="C11" s="72" t="s">
        <v>229</v>
      </c>
      <c r="D11" s="72" t="s">
        <v>244</v>
      </c>
      <c r="E11" s="72" t="s">
        <v>245</v>
      </c>
      <c r="F11" s="72" t="s">
        <v>246</v>
      </c>
      <c r="G11" s="43" t="s">
        <v>247</v>
      </c>
      <c r="H11" s="72" t="s">
        <v>248</v>
      </c>
      <c r="I11" s="72" t="s">
        <v>235</v>
      </c>
      <c r="J11" s="72" t="s">
        <v>249</v>
      </c>
    </row>
    <row r="12" ht="33.75" customHeight="1" spans="1:10">
      <c r="A12" s="72" t="s">
        <v>210</v>
      </c>
      <c r="B12" s="72" t="s">
        <v>237</v>
      </c>
      <c r="C12" s="72" t="s">
        <v>229</v>
      </c>
      <c r="D12" s="72" t="s">
        <v>244</v>
      </c>
      <c r="E12" s="72" t="s">
        <v>250</v>
      </c>
      <c r="F12" s="72" t="s">
        <v>246</v>
      </c>
      <c r="G12" s="43" t="s">
        <v>247</v>
      </c>
      <c r="H12" s="72" t="s">
        <v>248</v>
      </c>
      <c r="I12" s="72" t="s">
        <v>235</v>
      </c>
      <c r="J12" s="72" t="s">
        <v>251</v>
      </c>
    </row>
    <row r="13" ht="33.75" customHeight="1" spans="1:10">
      <c r="A13" s="72" t="s">
        <v>210</v>
      </c>
      <c r="B13" s="72" t="s">
        <v>237</v>
      </c>
      <c r="C13" s="72" t="s">
        <v>229</v>
      </c>
      <c r="D13" s="72" t="s">
        <v>252</v>
      </c>
      <c r="E13" s="72" t="s">
        <v>253</v>
      </c>
      <c r="F13" s="72" t="s">
        <v>246</v>
      </c>
      <c r="G13" s="43" t="s">
        <v>247</v>
      </c>
      <c r="H13" s="72" t="s">
        <v>248</v>
      </c>
      <c r="I13" s="72" t="s">
        <v>235</v>
      </c>
      <c r="J13" s="72" t="s">
        <v>254</v>
      </c>
    </row>
    <row r="14" ht="33.75" customHeight="1" spans="1:10">
      <c r="A14" s="72" t="s">
        <v>210</v>
      </c>
      <c r="B14" s="72" t="s">
        <v>237</v>
      </c>
      <c r="C14" s="72" t="s">
        <v>255</v>
      </c>
      <c r="D14" s="72" t="s">
        <v>256</v>
      </c>
      <c r="E14" s="72" t="s">
        <v>257</v>
      </c>
      <c r="F14" s="72" t="s">
        <v>246</v>
      </c>
      <c r="G14" s="43" t="s">
        <v>247</v>
      </c>
      <c r="H14" s="72" t="s">
        <v>248</v>
      </c>
      <c r="I14" s="72" t="s">
        <v>235</v>
      </c>
      <c r="J14" s="72" t="s">
        <v>258</v>
      </c>
    </row>
    <row r="15" ht="33.75" customHeight="1" spans="1:10">
      <c r="A15" s="72" t="s">
        <v>210</v>
      </c>
      <c r="B15" s="72" t="s">
        <v>237</v>
      </c>
      <c r="C15" s="72" t="s">
        <v>255</v>
      </c>
      <c r="D15" s="72" t="s">
        <v>256</v>
      </c>
      <c r="E15" s="72" t="s">
        <v>259</v>
      </c>
      <c r="F15" s="72" t="s">
        <v>232</v>
      </c>
      <c r="G15" s="43" t="s">
        <v>260</v>
      </c>
      <c r="H15" s="72" t="s">
        <v>261</v>
      </c>
      <c r="I15" s="72" t="s">
        <v>235</v>
      </c>
      <c r="J15" s="72" t="s">
        <v>262</v>
      </c>
    </row>
    <row r="16" ht="33.75" customHeight="1" spans="1:10">
      <c r="A16" s="72" t="s">
        <v>210</v>
      </c>
      <c r="B16" s="72" t="s">
        <v>237</v>
      </c>
      <c r="C16" s="72" t="s">
        <v>263</v>
      </c>
      <c r="D16" s="72" t="s">
        <v>264</v>
      </c>
      <c r="E16" s="72" t="s">
        <v>265</v>
      </c>
      <c r="F16" s="72" t="s">
        <v>232</v>
      </c>
      <c r="G16" s="43" t="s">
        <v>266</v>
      </c>
      <c r="H16" s="72" t="s">
        <v>248</v>
      </c>
      <c r="I16" s="72" t="s">
        <v>235</v>
      </c>
      <c r="J16" s="72" t="s">
        <v>267</v>
      </c>
    </row>
    <row r="17" ht="33.75" customHeight="1" spans="1:10">
      <c r="A17" s="72" t="s">
        <v>210</v>
      </c>
      <c r="B17" s="72" t="s">
        <v>237</v>
      </c>
      <c r="C17" s="72" t="s">
        <v>263</v>
      </c>
      <c r="D17" s="72" t="s">
        <v>264</v>
      </c>
      <c r="E17" s="72" t="s">
        <v>268</v>
      </c>
      <c r="F17" s="72" t="s">
        <v>232</v>
      </c>
      <c r="G17" s="43" t="s">
        <v>269</v>
      </c>
      <c r="H17" s="72" t="s">
        <v>248</v>
      </c>
      <c r="I17" s="72" t="s">
        <v>235</v>
      </c>
      <c r="J17" s="72" t="s">
        <v>270</v>
      </c>
    </row>
  </sheetData>
  <mergeCells count="4">
    <mergeCell ref="A3:J3"/>
    <mergeCell ref="A4:H4"/>
    <mergeCell ref="A8:A17"/>
    <mergeCell ref="B8:B17"/>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玉溪市人力资源和社会保障局</cp:lastModifiedBy>
  <dcterms:created xsi:type="dcterms:W3CDTF">2025-02-18T10:49:00Z</dcterms:created>
  <dcterms:modified xsi:type="dcterms:W3CDTF">2025-02-21T06:00:54Z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FBF8F8D01B0442E3901B58BAB6DF7A31</vt:lpwstr>
  </property>
  <property fmtid="{D5CDD505-2E9C-101B-9397-08002B2CF9AE}" pid="3" name="KSOProductBuildVer">
    <vt:lpwstr>2052-11.8.2.12309</vt:lpwstr>
  </property>
</Properties>
</file>