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800" windowHeight="12210" activeTab="1"/>
  </bookViews>
  <sheets>
    <sheet name="汇总表" sheetId="8" r:id="rId1"/>
    <sheet name="项目表" sheetId="1" r:id="rId2"/>
  </sheets>
  <definedNames>
    <definedName name="_xlnm._FilterDatabase" localSheetId="1" hidden="1">项目表!$A$5:$AD$612</definedName>
    <definedName name="红塔区">#REF!</definedName>
    <definedName name="江川区">#REF!</definedName>
    <definedName name="澄江市">#REF!</definedName>
    <definedName name="通海县">#REF!</definedName>
    <definedName name="峨山县">#REF!</definedName>
    <definedName name="易门县">#REF!</definedName>
    <definedName name="华宁县">#REF!</definedName>
    <definedName name="元江县">#REF!</definedName>
    <definedName name="新平县">#REF!</definedName>
    <definedName name="基地建设">#REF!,#REF!,#REF!,#REF!,#REF!,#REF!,#REF!,#REF!,#REF!</definedName>
    <definedName name="澄江市1">#REF!</definedName>
    <definedName name="峨山县1">#REF!</definedName>
    <definedName name="江川区1">#REF!</definedName>
    <definedName name="元江县1">#REF!</definedName>
    <definedName name="易门县1">#REF!</definedName>
    <definedName name="新平县1">#REF!</definedName>
    <definedName name="华宁县1">#REF!</definedName>
    <definedName name="通海县1">#REF!</definedName>
    <definedName name="红塔区1">#REF!</definedName>
    <definedName name="易门县2">#REF!</definedName>
    <definedName name="峨山县2">#REF!</definedName>
    <definedName name="红塔区2">#REF!</definedName>
    <definedName name="华宁县2">#REF!</definedName>
    <definedName name="新平县2">#REF!</definedName>
    <definedName name="元江县2">#REF!</definedName>
    <definedName name="江川区2">#REF!</definedName>
    <definedName name="澄江市2">#REF!</definedName>
    <definedName name="通海县2">#REF!</definedName>
    <definedName name="_xlnm.Print_Area" localSheetId="1">项目表!$A$1:$N$612</definedName>
    <definedName name="_xlnm.Print_Titles" localSheetId="1">项目表!$3:$5</definedName>
  </definedNames>
  <calcPr calcId="144525"/>
</workbook>
</file>

<file path=xl/sharedStrings.xml><?xml version="1.0" encoding="utf-8"?>
<sst xmlns="http://schemas.openxmlformats.org/spreadsheetml/2006/main" count="11525" uniqueCount="2658">
  <si>
    <t>玉溪市2025年度巩固拓展脱贫攻坚成果和乡村振兴项目库建设情况汇总表</t>
  </si>
  <si>
    <t>单位：个、万元</t>
  </si>
  <si>
    <t>序号</t>
  </si>
  <si>
    <t>县市区</t>
  </si>
  <si>
    <t>合计</t>
  </si>
  <si>
    <t>按项目库类别分类</t>
  </si>
  <si>
    <t>按投资方向分类</t>
  </si>
  <si>
    <t>备注</t>
  </si>
  <si>
    <t>产业发展</t>
  </si>
  <si>
    <t>就业项目</t>
  </si>
  <si>
    <t>乡村建设行动</t>
  </si>
  <si>
    <t>其他</t>
  </si>
  <si>
    <t>刚性支出类</t>
  </si>
  <si>
    <t>千万工程</t>
  </si>
  <si>
    <t>市级以上农业基地</t>
  </si>
  <si>
    <t>市级以上龙头企业</t>
  </si>
  <si>
    <t>项目个数</t>
  </si>
  <si>
    <t>概算投资</t>
  </si>
  <si>
    <t>衔接资金</t>
  </si>
  <si>
    <t>玉溪市本级</t>
  </si>
  <si>
    <t>红塔区</t>
  </si>
  <si>
    <t>江川区</t>
  </si>
  <si>
    <t>澄江市</t>
  </si>
  <si>
    <t>通海县</t>
  </si>
  <si>
    <t>华宁县</t>
  </si>
  <si>
    <t>易门县</t>
  </si>
  <si>
    <t>峨山县</t>
  </si>
  <si>
    <t>新平县</t>
  </si>
  <si>
    <t>元江县</t>
  </si>
  <si>
    <t>元江县龙潭乡大哨村委会大哨小组生猪养殖及村内设施建设项目</t>
  </si>
  <si>
    <r>
      <t>1.新建卫生公厕1所（砖混结构,蹲坑式水冲厕，坑位：女/男，4/3；含化粪池，给水塔）；2.波纹管DN300排污（雨）管971.5m；3.波纹管DN200排污管240m；4.DN110PVC排污管985m；5.农用沟渠（0.3m*0.4m）480m；6.DN400混凝土涵管10m；7.农业生产道路（C25）1300㎡；8.农业生产道路（C20）240㎡；9.农业生产挡土墙200m</t>
    </r>
    <r>
      <rPr>
        <sz val="10"/>
        <rFont val="方正书宋_GBK"/>
        <charset val="134"/>
      </rPr>
      <t>³</t>
    </r>
    <r>
      <rPr>
        <sz val="10"/>
        <rFont val="方正仿宋_GBK"/>
        <charset val="134"/>
      </rPr>
      <t>；10.雨水箅子60个；11.雨水系统窨井30座；12.污水系统窨井30座；13.民族团结示范村碑1块；14.太阳能路灯8套等；</t>
    </r>
  </si>
  <si>
    <t>2025年度巩固拓展脱贫攻坚成果和乡村振兴项目库项目表</t>
  </si>
  <si>
    <t>填报时间：2024年11月18日</t>
  </si>
  <si>
    <t>县（市、区）</t>
  </si>
  <si>
    <t>项目实施地点</t>
  </si>
  <si>
    <t>项目类型</t>
  </si>
  <si>
    <t>项目名称</t>
  </si>
  <si>
    <t>规划年度</t>
  </si>
  <si>
    <t>建设性质</t>
  </si>
  <si>
    <t>项目概要及建设主要内容</t>
  </si>
  <si>
    <t>项目概算投资（万元）</t>
  </si>
  <si>
    <t>年度财政资金计划（万元）</t>
  </si>
  <si>
    <t>市级行业主管部门</t>
  </si>
  <si>
    <t>绩效目标预测</t>
  </si>
  <si>
    <t>是否到户项目</t>
  </si>
  <si>
    <t>联农带农机制</t>
  </si>
  <si>
    <t>是否符合规划、土地、环保要求</t>
  </si>
  <si>
    <t>是否易地搬迁后扶项目</t>
  </si>
  <si>
    <t>是否劳动密集型产业</t>
  </si>
  <si>
    <t>是否壮大集体经济项目</t>
  </si>
  <si>
    <t>县级行业主管部门</t>
  </si>
  <si>
    <t>后续管护运营单位</t>
  </si>
  <si>
    <t>是否纳入年度实施计划</t>
  </si>
  <si>
    <t>小  计</t>
  </si>
  <si>
    <t>其他财政资金</t>
  </si>
  <si>
    <t>项目受益人数</t>
  </si>
  <si>
    <t>其中：脱贫人口及监测对象</t>
  </si>
  <si>
    <t>总体目标</t>
  </si>
  <si>
    <t>乡</t>
  </si>
  <si>
    <t>村</t>
  </si>
  <si>
    <t>户</t>
  </si>
  <si>
    <t>人</t>
  </si>
  <si>
    <t>玉溪市玉白顶国有林场</t>
  </si>
  <si>
    <t>产业发展—产业园（区）</t>
  </si>
  <si>
    <t>玉溪市玉白顶国有林场2025年欠发达国有林场项目</t>
  </si>
  <si>
    <r>
      <rPr>
        <sz val="10"/>
        <rFont val="Times New Roman"/>
        <charset val="134"/>
      </rPr>
      <t>2025</t>
    </r>
    <r>
      <rPr>
        <sz val="10"/>
        <rFont val="方正仿宋_GBK"/>
        <charset val="134"/>
      </rPr>
      <t>年</t>
    </r>
  </si>
  <si>
    <t>新建</t>
  </si>
  <si>
    <t>长蕊甜菜种植5000株；围栏建设5000米；有机肥12500千克；普钙10000千克；复合肥10000千克；给水管15千米；300立方米水池一座；100立方水池一座；抽水设备、滴灌设施等；病虫害防治。</t>
  </si>
  <si>
    <t>市林草局</t>
  </si>
  <si>
    <t>通过该项目的实施，利用林场的资源探索出一条适合林场及周边村社林地环境发展的模式、途径和管理办法，以林场提供技术的方式，带动周边群众发展林下产业，增加林农收入，形成林业与农业土地资源共享、优势互补的生态产业模式，促进国有林场转型升级，培养经济新增长点，带动周边村集体经济发展和美丽乡村建设，巩固脱贫攻坚成果和衔接推进乡村振兴工作。
项目的实施可增加护林员收入及改善老工棚林区职工的生活用水，减少因水质带来的疾病，保障职工身体健康，增强林区职工幸福感。</t>
  </si>
  <si>
    <t>否</t>
  </si>
  <si>
    <t>吸纳劳动力稳定就业增收—其他</t>
  </si>
  <si>
    <t>是</t>
  </si>
  <si>
    <t>玉白顶国有林场</t>
  </si>
  <si>
    <t>续建</t>
  </si>
  <si>
    <t>云南松培育1203亩，主要内容为浇水、割草、修枝、施肥等。</t>
  </si>
  <si>
    <t>为深入贯彻落实习近平总书记关于实施乡村振兴战略和美丽乡村建设的重要指示批示及考察云南重要讲话精神，落实云南省委、省政府做大做强苗木产业的指示精神，全力保障绿美云南建设，激发云南苗木产业发展新活力，加快苗木产业高质量发展，将苗木产业打造成为绿色强省富民产业，
坚守生态建设、绿化造林、种苗先行，加强林木种苗建设，满足林业生态体系建设和产业体系建设的需要，丰富森林遗传与树木改良物质基础，保护生物多样性和保护人类生存环境，保护利用资源、适应“生物经济”时代国际竞争率。
2012年，经国家发展和改革委员会、国家林业局（发改投资〔2012〕1888号）批准、云南省发展和改革委员会立项（云发改投资〔2012〕1506号），在玉溪市玉白顶国有林场，实施云南省云南松种质资源保存库建设项目，项目利用6年时间，建成了云南松种质资源收集保存库1座，库区面积1203亩，项目区分为南北两个片区，南片区面积亩733.8亩，北片区面积469.2亩。共收集云南松种源137个，优良单株554株，个体类型3个，共栽植云南52267株。项目成为中国最大的云南松种质资源基因库及生物多样性研究与保护中心，为云南松的选育及研究探索有效途径，推动云南松产业的可持续发展具有重大意义。</t>
  </si>
  <si>
    <t>小石桥乡</t>
  </si>
  <si>
    <t>小玉苗</t>
  </si>
  <si>
    <t>产业发展—庭院特色休闲旅游</t>
  </si>
  <si>
    <t>小石桥乡“玉见玉苗"田园综合体农文旅产业项目</t>
  </si>
  <si>
    <t>新建高端民宿，用地面积1766.67㎡，总建筑面积1250平方米，含室外场地整治756平方米，室外硬化150平方米；新建加工坊1140.66㎡，村庄道路提升改造980米，新建步道35米。</t>
  </si>
  <si>
    <t>市农业农村局</t>
  </si>
  <si>
    <t>项目建成将壮大村组集体经济收入，增加贫困户利益联结机制，助销本地多类农特产品。可实现村组集体经济效益50万，吸纳就业20余名，促进户均增收2万元以上，可孵化培育名宿小院10家、发展农家乐5家.</t>
  </si>
  <si>
    <t>吸纳农村劳动力稳定就业增收—股权合作</t>
  </si>
  <si>
    <t>红塔区农业农村局（乡村振兴局）</t>
  </si>
  <si>
    <t>小石桥乡玉苗村委会</t>
  </si>
  <si>
    <t>北城街道</t>
  </si>
  <si>
    <t>梅园社区1组</t>
  </si>
  <si>
    <t>乡村建设行动—农村供水保障设施建设</t>
  </si>
  <si>
    <t>大凹村人畜饮水、污水管网建设项目</t>
  </si>
  <si>
    <t>硬化道路5481平米，安装PE双壁波纹排水管1197.27米；镀锌钢管2172米；室外弱电机柜6个及一座生物净化池等</t>
  </si>
  <si>
    <t>解决262人饮水、生产用水的困难，实现雨污分流，改善村庄环境。</t>
  </si>
  <si>
    <t>北城街道梅园社区</t>
  </si>
  <si>
    <t>春和街道</t>
  </si>
  <si>
    <t>王大户社区</t>
  </si>
  <si>
    <t>春和街道王大户社区宜居宜业和美示范村创建项目（二期）</t>
  </si>
  <si>
    <t>建设现代化指挥温室大棚17000㎡，兰花协会园区道路硬化900米，补光设备50台、水净化设施2套。</t>
  </si>
  <si>
    <t>实施宜居宜业和美示范村创建项目，推动高原特色现代农业产业发展，增加村集体经济收入，把王大户社区打造为产业兴、环境美、生活甜、治理优的和美示范社区。</t>
  </si>
  <si>
    <t>促进农户共享资产收益增收—土地流转获得租金</t>
  </si>
  <si>
    <t>春和街道王大户社区</t>
  </si>
  <si>
    <t>孙井社区</t>
  </si>
  <si>
    <t>产业发展—种植业基地</t>
  </si>
  <si>
    <t>春和街道孙井社区高效设施农业示范项目</t>
  </si>
  <si>
    <t>建设现代化设施温室大棚48亩，配套控温、控湿、控光的相关设备、安装净化水设施，铺设滴管设施并配套机耕路、排洪沟渠、水肥一体设施等。</t>
  </si>
  <si>
    <t>项目建成后，通过种植彩椒、草莓、甜瓜、农特产品展销、预计每年收益320万元，实现纯收入120万元。</t>
  </si>
  <si>
    <t>带动农户发展生产增产增收—订单生产</t>
  </si>
  <si>
    <t>春和街道孙井社区</t>
  </si>
  <si>
    <t>洛河乡</t>
  </si>
  <si>
    <t>法冲村</t>
  </si>
  <si>
    <t>红塔区洛河彝族乡法冲村委会2025年以工代赈项目</t>
  </si>
  <si>
    <r>
      <rPr>
        <sz val="10"/>
        <rFont val="方正仿宋_GBK"/>
        <charset val="134"/>
      </rPr>
      <t>林下灌木丛清理200072㎡、围网建设4520m、新建1000m</t>
    </r>
    <r>
      <rPr>
        <sz val="10"/>
        <rFont val="宋体"/>
        <charset val="134"/>
      </rPr>
      <t>³</t>
    </r>
    <r>
      <rPr>
        <sz val="10"/>
        <rFont val="方正仿宋_GBK"/>
        <charset val="134"/>
      </rPr>
      <t>柔性蓄水池1个、供水管网建设72923m、挖天麻种植坑20100个、天麻种植坑清理20100个、设施管理用房156.24㎡等。</t>
    </r>
  </si>
  <si>
    <t>项目建成后，实现以工代赈效果，有效促进当地群众增收，发挥衔接资金撬动社会资本的作用。</t>
  </si>
  <si>
    <t>洛河乡法冲村委会</t>
  </si>
  <si>
    <t>洛河村委会连山坡</t>
  </si>
  <si>
    <t>乡村建设行动—村容村貌提升</t>
  </si>
  <si>
    <t>洛河村委会四组旧村改造项目</t>
  </si>
  <si>
    <t>一、污水处理设施：1、DN400HDPE污主管960米，单价450元，费用43.2万元。2、DN300HDPE污支管1155米，单价350元，费用40.43万元。3、φ1000圆形塑料检查井28座，单价3800元，费用10.64万元。4、φ700圆形塑料检查井40座，单价2100元，费8.4万元。5、污水处理设施2座，单价20万元，费用40万元。
二、引水工程：1、DN50镀锌管主管2960米，单价58元，费用17.17万元。2、DN25镀锌管岔管2360米，单价35元，费用8.26万。
三、村内道路硬化工程：1、8m宽60mm厚沥青综合料面层，200mm填隙碎石层，长200米，单价550元，费用11万元。2、6m宽60mm厚沥青综合料面层，200mm填隙碎石层，长480米，单价430万元，费用20.64万元。
四、基础照明工程：7m 高太阳能灯10盏，单价5500元，费用5.5万元。
五、人畜分离：新建集中养殖场2000平方米，含单层钢结构建筑、场地水电，单价500元，费用100万元。</t>
  </si>
  <si>
    <t>村庄道路的硬化，路灯、雨污管网、污水处理设施的完善，将解决洛河村委会四组的出行问题，以及改善村庄人居环境；饮水管网建设将解决洛河村委会四组饮水困难的问题。
便利的交通及优美的村庄环境，将增加村庄与外界交流的机会，进一步促使外界了解洛河村委会四组，给村组带来更大的商机，促进其他产业的发展。</t>
  </si>
  <si>
    <t>洛河乡洛河村委会</t>
  </si>
  <si>
    <t>研和街道</t>
  </si>
  <si>
    <t>贾井社区</t>
  </si>
  <si>
    <t>产业发展—休闲农业与乡村旅游</t>
  </si>
  <si>
    <t>红塔区研和街道贾井社区南湖景区文旅民宿产业建设项目</t>
  </si>
  <si>
    <t>项目建设内容：计划建设民宿房屋4间及相应的配套基础设施。每间民宿为28平方米，用竹木材质建造，每间概算15万元，合计60万元；透水砖铺设 80平方米 ，概算20万元。</t>
  </si>
  <si>
    <t>市委组织部</t>
  </si>
  <si>
    <t>项目为南湖景区乡村民宿建设，位于南湖景区界限内，建成后显著提升附近村庄人居环境，同时解决社区就业问题，对整体南湖公园项目也能起到引流推广的作用。项目建成后租赁给玉溪荣旺项目管理有限公司运营，每年收取固定收益租金5万元壮大社区大集体经济。</t>
  </si>
  <si>
    <t>促进农户共享资产收益增收—入股经营获取收益及分红</t>
  </si>
  <si>
    <t>红塔区委组织部</t>
  </si>
  <si>
    <t>研和街道贾井社区</t>
  </si>
  <si>
    <t>研和社区</t>
  </si>
  <si>
    <t>红塔区研和街道研和社区南湖景区文旅民宿产业建设项目</t>
  </si>
  <si>
    <t>项目建设内容：计划建设民宿房屋3间及相应的配套基础设施提升改造。每间民宿为36平方米，用竹木材质建造，每间概算22万元，合计66万元；透水砖铺设 60平方米 ，概算14万元。</t>
  </si>
  <si>
    <t>研和街道研和社区</t>
  </si>
  <si>
    <t>响水村、玉苗村</t>
  </si>
  <si>
    <t>红塔区小石桥乡民族团结进步示范乡项目</t>
  </si>
  <si>
    <t>（1）投资257万建设特色农产品综合交易中心。拆除原有危房整合闲置土地新建综合用房，共2层单层建筑面积584㎡总建筑面积1168㎡，层高一层4.2米二层3.9米，主要用于特色农产品交易、展示以及网络直播带货、农资销售等农业服务设施。其中一楼用于特色农产品交易展示，二楼用于特色农产品初加工、网络直播带货、农资销售等。
（2）投资101万元完善响水村二组、三组基础设施。对1850米进村道路进行硬化提升，道路宽3-5米投资约74万元、修缮雨污分流及水电完善总投资13.3万元，新建村内太阳能路灯25盏投资13.7万元。
（3）投资65万元实施现代高端特色蔬菜种植项目。建设占地4亩大棚，购买水肥一体机，修建20方水池一个，安装喷灌系统，新建32㎡简易生产用房一间。
（4）投资312万元实施年产800吨烘干产品项目（乡村振兴衔接资金补助100万元、村委会自筹10万元、合作企业投资202万元）。占地面积约2亩，其中：新建厂房建筑面积1200平方米，投资192万元；场地硬化1200平方米，投资45万元；室外变压器1台，电缆架设150m，投资25万元；给排水管网180m，投资20万元；烘干设备生产线1条，投资120万元。</t>
  </si>
  <si>
    <t>市民族宗教事务局</t>
  </si>
  <si>
    <t xml:space="preserve">项目实施后成效显著，一是解决村委会周边680户1992名农户没有交易市场的突出矛盾和热难点问题，改善占道经营现象，拓宽农户销售渠道，增加农民收入，增加就业岗位30个以上，增加村集体经济收益12万元。二是完善进村道路，解决群众出行难问题，提升响水村的人居环境。三是通过“村办公司+彝丰农业合作社+脱贫户”模式，壮大村集体收入，带动和吸纳周边各民族群众种植高端蔬菜，壮大本地农产品特色产业发展，吸纳脱贫户返乡就业，促进脱贫户稳定增收，基层治理平安和谐。四是以“村集体+企业+农户”的模式，由企业自主运营。村集体以厂房、设备、土地等形式入股，企业投资并运营项目，企业按照约定每年定期支付收益给村集体，企业对厂房、设备等进行使用、管理和维护，农户按照企业需求，种植蔬菜供企业生产。
</t>
  </si>
  <si>
    <t>红塔区民宗局</t>
  </si>
  <si>
    <t>红塔区洛河乡法冲村委会老矣黑村民族团结进步示范村项目</t>
  </si>
  <si>
    <t>投资116万元在洛河乡法冲村委会老矣黑村实施文旅融合发展项目，建设游客接待和民俗体验活动室。主要建设内容：新建民俗体验活动室300㎡、改造游客接待中心400㎡及相关配套设施等。</t>
  </si>
  <si>
    <t>老矣黑村位于高鲁山核心区具有良好的生态旅游资源，文旅发展潜力大，洛河乡政府拟通过文旅融合发展，带动民族地区共同进步。该项目的实施采取“村集体股份经济合作联合社+村小组集体入股+营业公司运作管理”，可以实现村委会和村小组集体资金壮大，由村股份经济合作联合社争取衔接资金投入，通过招商专业的民俗文化运营商负责经营，集民俗文化互动、农耕体验、品尝体验、加工体验为载体，村民参与务工提高收入。同时通过示范带动当地群众发展文旅产业增收致富，带动群众增收。</t>
  </si>
  <si>
    <t>黑村社区</t>
  </si>
  <si>
    <t>红塔区春和街道黑村社区民族团结进步示范社区项目</t>
  </si>
  <si>
    <t>修建一条长450米，宽4.5米的机耕路，路基修建400米、路面硬化450米，其中路基方面含:现场清理、土方开挖回填、土石方运输、混凝土浇筑挡土墙、路基路床夯实等预计15万元。路面方面含:厚200mm的水泥稳定碎石底基层、基层;厚100mm的级配碎(砾)石底基层、基层;厚60mm的沥青铺装路面及相关辅助材料等预计30万元。安全实施和预埋管材以及项目管理费用、安全文明施工费用等预计5万元。</t>
  </si>
  <si>
    <t>项目完成后，黑村社区现代农业基地和该片区农田将得到有力的保障和更好的发展、生产环境将全面提升。路硬化和排水沟修建有助于黑村社区128亩的现代农业基地以及周边2000多名群众的500余亩农田的生产运输环境带来改善，以及在雨季排水能力的提升，受水灾风险减小。</t>
  </si>
  <si>
    <t>春和街道黑村社区</t>
  </si>
  <si>
    <t>黄草坝村</t>
  </si>
  <si>
    <t>红塔区春和街道黄草坝村民族团结进步示范村项目</t>
  </si>
  <si>
    <t>1、新建1000立方高位储水池1个，              
2、对玉碗水原有的小坝塘进行加固整治，进行加固水池、防漏改造；铺设水管3000米。</t>
  </si>
  <si>
    <t>1、解决农户生活生产用水、改善村民生活条件，提升农业生产效益，帮助农户增收，切实推动地区发展。
2、水池加固完成后能解决森林火灾及民房火灾的消防用水，保障玉碗水小组300多亩地的生产用水。</t>
  </si>
  <si>
    <t>红塔区春和街道黄草坝社区</t>
  </si>
  <si>
    <t>大营街街道</t>
  </si>
  <si>
    <t>大密罗社区</t>
  </si>
  <si>
    <t>红塔区大营街街道大密罗社区民族团结进步示范村项目</t>
  </si>
  <si>
    <t>投资104.67万元在大密罗社区大水冲实施除虫菊产业发展项目，由大密罗社区水田彝谷农业公司租用八九十组25亩农田栽种除虫菊。其中，投资36.8万元新建农业生产大棚23亩；投资24万元浇筑排洪河道800米；投资10.17万元新建机耕路806米，宽2.5米，表面铺设瓜子石；投资7.2万元浇筑除虫菊晾晒场地900平方米；投资22万元新建除虫菊仓库200平方米；其他费用4.5万元。</t>
  </si>
  <si>
    <t>该项目的实施采取“村集体股份经济合作联合社+村小组股份经济合作社+农户”的模式，由村股份经济合作联合社争取衔接资金投入，村小组股份合作社负责日常管理维护，村民采取到基地务工提高收入的方式带动村民增收；预计解决长期务工5人，季节性务工20人；同时可带动周边农户种植除虫菊增加收入。</t>
  </si>
  <si>
    <t>大营街街道大密罗社区</t>
  </si>
  <si>
    <t>红塔区乡村振兴局</t>
  </si>
  <si>
    <t>产业发展—小额贷款贴息</t>
  </si>
  <si>
    <t>产业发展-小额贷款贴息</t>
  </si>
  <si>
    <t>通过一卡通系统为获得小额信贷的脱贫户发放贴息资金，利息由财政全额贴息，1年期（含）以下贷款利率不超过1年期LPR，1年期至3年期（含）贷款利率不超过5年期以上LPR，全年计划补助不少于300户，计划投入补助资金75万元。</t>
  </si>
  <si>
    <t>通过实施“脱贫人口小额信贷”工作，为脱贫人口发展产业提供资金支持，同时财政贴息减轻了农户获得资金的成本压力，帮助脱贫人口通过发展产业实现增收目标。</t>
  </si>
  <si>
    <t>带动农户发展生产增产增收—其他</t>
  </si>
  <si>
    <t>不涉及</t>
  </si>
  <si>
    <t>不形成资产</t>
  </si>
  <si>
    <t>巩固三保障成果—享受“雨露计划”职业教育补助</t>
  </si>
  <si>
    <t>巩固三保障成果-享受“雨露计划”职业教育补助</t>
  </si>
  <si>
    <t>对符合条件的接受中高等职业教育的脱贫家庭（含监测对象）学生进行补助，补助标准为1500-2500元/人/学期。（接受全日制普通大专、高职院校、技师学院、职业本科院校等高等职业教育的补助标准为2500元/人/学期，接受全日制普通中专、技工院校中等职业教育的补助标准为2000元/人/学期，接受全日制职业高中中等职业教育的补助标准为1500元/人/学期）</t>
  </si>
  <si>
    <t>通过“雨露计划”实施工作，对脱贫人口及监测对象接受中、高等职业教育的子女做到应补尽补，提升接受补助的脱贫人口及监测对象接受中、高等职业教育的子女的就业率。</t>
  </si>
  <si>
    <t>不需要</t>
  </si>
  <si>
    <t>红塔区就业局</t>
  </si>
  <si>
    <t>就业项目—技能培训</t>
  </si>
  <si>
    <t>就业项目-技能培训</t>
  </si>
  <si>
    <t>对有培训意愿的脱贫户（监测户）开展种植业培训，计划培训185人。</t>
  </si>
  <si>
    <t>市人力资源社会保障局</t>
  </si>
  <si>
    <t>保障具有劳动力的建档立卡贫困人口户有一技之长，适应社会需求，能自食其力，为家庭创收，改变家庭贫困，早日脱贫。</t>
  </si>
  <si>
    <t>红塔区人社局（红塔区就业局）</t>
  </si>
  <si>
    <t>春和街道、北城街道</t>
  </si>
  <si>
    <t>黄草坝、波衣、大石板、莲池</t>
  </si>
  <si>
    <t>红塔区竹产业发展项目</t>
  </si>
  <si>
    <t>红塔区竹产业发展总面积为1.5万亩，其中布局于春和街道黄草坝社区6195亩，配备2个大型蓄水池、2个水泵站、铺设供水管网5000米；布局于春和街道波衣社区6765亩，配备2个大型蓄水池、2个水泵站、铺设供水管网4000米；布局于北城街道大石板社区1635亩，配备2个大型蓄水池、2个水泵站、铺设供水管网5000米；布局于北城街道莲池社区405亩，</t>
  </si>
  <si>
    <t>三年发展6195亩笋用竹</t>
  </si>
  <si>
    <t>红塔区林草局</t>
  </si>
  <si>
    <t>所属街道社区</t>
  </si>
  <si>
    <t>就业项目—帮扶车间（特色手工基地）建设</t>
  </si>
  <si>
    <t>就业帮扶车间计划吸纳脱贫劳动力140人</t>
  </si>
  <si>
    <t>实施就业帮扶车间项目，帮助实现就业帮扶有</t>
  </si>
  <si>
    <t>红塔区大营街街道大密罗社区文旅融合产业发展项目</t>
  </si>
  <si>
    <t>1、将上龙潭老公房改建为民宿，建筑面积480平方米，计划投资24万元。
2、将上龙潭党支部底层4间办公室建面60平方米，改造成民宿，投资1.8万元。
3、将塔娜庄园旁7间老烤房改造成民宿，建面210平方米，计划投资21万元。
4、大密罗幼儿园加盖两层做民宿，改造底层392平方米，新建两层钢架房784平方米，投资133.28万元。
5、配套设施（水、电、巷道硬化、场地硬化、排污等）计划投资20万元。</t>
  </si>
  <si>
    <t>该项目的实施采取“村集体股份经济合作联合社+公司+农户”的模式，由村股份经济合作联合社争取衔接资金投入，公司负责运营，带动村民加入的方式带动村民增收。项目建成可实现村组集体经济增收20万，增加贫困户利益联结机制，提供多个就业岗位提高村民收入，助销本地多类农特产品（蔬菜、密罗桃、野山菌）的销售。“以农带旅，以旅兴农”，盘活集体闲置资源，带动周边85户农户闲置民房部分加入做民宿产业增加收入，带动附近8家农家乐产业增收。同时也提升了人居环境，对美丽宜居乡村建设和乡村振兴起到了促进作用。</t>
  </si>
  <si>
    <t>农户（村集体）直接入股经营。</t>
  </si>
  <si>
    <t>就业项目—跨省务工及省内跨州（市）务工脱贫劳动力一次性交通补助</t>
  </si>
  <si>
    <t>对符合标准的跨省就业脱贫劳动力（含监测帮扶对象），按照每人每年不超过1000元的标准给予外出务工一次性交通补助；对符合标准的省内跨州(市)就业脱贫劳动力(含监测帮扶对象)，按照每人每年不超过500元的标准给予外出务工一次性交通补助。预计补助跨省就业脱贫劳动力（含监测帮扶对象）173人次，省内跨州(市)就业脱贫劳动力(含监测帮扶对象)120人次。</t>
  </si>
  <si>
    <t>通过开展跨省务工及省内跨州（市）务工脱贫劳动力一次性交通补助项目,提升脱贫人口和监测对象外出务工的就业意愿，促进了脱贫人口和监测对象的稳岗就业。</t>
  </si>
  <si>
    <t>玉苗村</t>
  </si>
  <si>
    <t>产业发展—特色种植</t>
  </si>
  <si>
    <t>小石桥乡玉苗村高原特色现代农业产业基地建设项目</t>
  </si>
  <si>
    <t>一、常规标准棚建设。
（1）连栋温室主体，面积3335㎡，包括灌溉设施、半自动消毒系统、漫雾式全自动打药系统，拟投资398866元；加工安装费，拟投资92546元；
（2）遮阳系统，面积3335㎡，拟投资52026元；加工安装费，37019元；共计合计580457元。
二、 配套设施。
（1）水肥车间，面积300㎡，拟投资43680元；加工安装费，拟投资11655元；共计合计55335元。
三、水肥一体化（三通道）。包括安装费、有A、B、C三通道，全自动化控制系统，拟投资108780元；
四、土地平整及简易生产用房，拟投资55428元。
（一）+（二）+（三）+（四）=800000元。</t>
  </si>
  <si>
    <t>该项目的实施采取“村办公司+农户”的模式，由村级争取项目衔接资金投入，村办公司负责具体运营，带动村民通过加入的方式带动村民增收致富。项目建成可实现村组集体经济增收10万，增加贫困户利益联结机制，提供多个就业岗位提高村民收入，带动和助销本地特色蔬菜的销售。该收益纳入集体“三资”管理，使用严格按照“四议两公开”程序确定，主要用于：公共基础设施建设、公共事务管理和发展公益事业；村干部创收奖励、慰问党员群众、开展助学奖学、救助生活困难党员群众、开展“三会一课”、主题党日等党组织活动和党员群众教育培训，开展群众性文体活动等。</t>
  </si>
  <si>
    <t>吸纳农村劳动力稳定就业增收</t>
  </si>
  <si>
    <t>甸苴社区</t>
  </si>
  <si>
    <t>产业发展—养殖业基地</t>
  </si>
  <si>
    <t>大营街街道甸苴社区梅花鹿养殖基地二期建设项目</t>
  </si>
  <si>
    <t>改（扩）建</t>
  </si>
  <si>
    <t>大营街街道甸苴社区梅花鹿养殖基地二期建设项目：
（1）新建鹿茸加工晾晒区6米×20米；
（2）新建青储池一座，18米×4.5米×4米；
（3）道路硬化，143.5米×4米。
（4）动力线路改造500米。
（5）购买鹿茸加工设备。</t>
  </si>
  <si>
    <t>通过梅花鹿养殖项目的实施，进一步增加社区集体经营性收入，确保已脱贫人口稳定脱贫，防止返贫现象的发生。甸苴社区农业发展有限公司梅花鹿养殖基地项目扩建申报是通过发展梅花鹿特色养殖产业，巩固脱贫攻坚成果，推动乡村振兴，提升产业发展水平，促进社区可持续发展。</t>
  </si>
  <si>
    <t>吸纳农村劳动力稳定就业增收，解决农户玉米粒销售10吨，玉米秆销售400吨，待养殖技术成熟时带动农户养殖。</t>
  </si>
  <si>
    <t>大营街街道甸苴社区</t>
  </si>
  <si>
    <t>玉带街道</t>
  </si>
  <si>
    <t>郑井社区、跨喜村、双龙村、把者岱村</t>
  </si>
  <si>
    <t>玉带街道郑井社区等4个村社区高端温室种植坊建设项目</t>
  </si>
  <si>
    <t>2025年</t>
  </si>
  <si>
    <t>建设现代钢架结构温室7亩，共投资300万元，项目主要为：
（1）高度达8米，跨度12米的钢架温室5000平方米，每平方米造价约500元（包括钢架和玻璃），共计250万元。
（2）智能通风系统6万元。
（3）遮阳系统，5000平米自动遮阳帘，每平方米30元，共计15万元。
（4）智能控制系统，温、光、水、肥、气精准调控，每平方米20元，共计10万元。
（5）土地平整5000平方米，共计5万元。
（6）加温系统，每平方米28元，共计14万元。</t>
  </si>
  <si>
    <t>该项目的实施由社区争取衔接资金投入，村办公司负责运营，带动村民加入的方式带动村民增收。项目建成可实现每亩保底生产20万支单头鲜切花，AB级占比60以上。盘活集体闲置资源，提供多个就业岗位提高村民收入，对美丽宜居乡村建设和乡村振兴起到了促进作用。</t>
  </si>
  <si>
    <t>村办集体公司，村、社区10367人享受分红收益。</t>
  </si>
  <si>
    <t>玉带街道郑井社区</t>
  </si>
  <si>
    <t>把者岱村</t>
  </si>
  <si>
    <t>红塔区洛河乡把者岱村委会锅西甸村民族团结进步示范村项目</t>
  </si>
  <si>
    <r>
      <rPr>
        <sz val="10"/>
        <color theme="1"/>
        <rFont val="Times New Roman"/>
        <charset val="134"/>
      </rPr>
      <t>2025</t>
    </r>
    <r>
      <rPr>
        <sz val="10"/>
        <color theme="1"/>
        <rFont val="方正仿宋_GBK"/>
        <charset val="134"/>
      </rPr>
      <t>年</t>
    </r>
  </si>
  <si>
    <t>1.污水管：DN150污水管360米、DN400污水管1300米、DN600污水管400米、检查井50座；2.雨水管：DN150雨水管360米、DN400雨水管1300米、DN600雨水管400米、水箅子50座；3.人饮管道DN100水池到村内主管980米、DN50镀锌管主管2150米、岔管DN25镀锌管1730米、200立方人饮蓄水池一座。</t>
  </si>
  <si>
    <t>村庄雨污管网、污水处理设施的完善，将解决出行问题，以及改善村庄人居环境；饮水管网建设将解决饮水困难的问题。</t>
  </si>
  <si>
    <t>红塔区民族宗教事务局</t>
  </si>
  <si>
    <t>洛河乡把者岱村委会</t>
  </si>
  <si>
    <t>产业发展项目</t>
  </si>
  <si>
    <t>洛河乡室内层架式红托竹荪种植产业建设项目</t>
  </si>
  <si>
    <t>1,新建1200*3500*8000规格的不锈钢出菇层架206套.2,新建103座电子烤房的增光系统206套.3,新建103座电子烤房增湿系统206套.4,新建1200*3500*8000规格的不锈钢烘烤格网板206块(格板用于烘干樱桃,核桃,中药材等农产品).</t>
  </si>
  <si>
    <t>发展法冲村委会干沟村食用菌产业项目,壮大法冲村集体经济</t>
  </si>
  <si>
    <t>红塔区农业局</t>
  </si>
  <si>
    <t>发展法冲村委会干</t>
  </si>
  <si>
    <t>星云街道</t>
  </si>
  <si>
    <t>土官田村委会一组</t>
  </si>
  <si>
    <t>乡村建设行动—产业路、资源路、旅游路建设</t>
  </si>
  <si>
    <t>土官田村产业基地道路建设工程</t>
  </si>
  <si>
    <t>产业基地道路硬化，全长1000米，宽4米，村内道路硬化1500平米。</t>
  </si>
  <si>
    <t>开发利用闲置土地，推进乡村产业振兴项目建设</t>
  </si>
  <si>
    <t>玉溪市江川区农业农村局</t>
  </si>
  <si>
    <t>土官田村</t>
  </si>
  <si>
    <t>五甲二组、三义庙一组道路硬化项目</t>
  </si>
  <si>
    <t>乡村建设行动—农村道路建设（通村路、通户路、小型桥梁等）</t>
  </si>
  <si>
    <t>星云街道早街社区五甲二组、三义庙一组道路硬化项目</t>
  </si>
  <si>
    <t>五甲二组道路平整硬化C25混凝土硬化面积3800平方米，三义庙一组道路平整硬化C25混凝土硬化面积3670平方米，安装路灯30盏，村容村貌整治</t>
  </si>
  <si>
    <t>改善村组人居环境</t>
  </si>
  <si>
    <t>早街社区</t>
  </si>
  <si>
    <t>产业发展—市场建设和农村物流</t>
  </si>
  <si>
    <t>星云街道早街民族团结进步示范村项目</t>
  </si>
  <si>
    <t>完善产业基础设施建设：投资100万元，在早街社区居委会五甲第一居民小组新建1个乡村农产品交易和物流中心，占地面积约2亩。其中，投资30万元，按照230元/平方米的单价，平整硬化场地1300平方米；投资8万元，按照220元/米的单价，铺设雨污管网290米；投资72万元，按照550元/平方米的单价，建盖1层高8.5米钢结构树脂瓦顶的农产品和物流中心。</t>
  </si>
  <si>
    <t>该项目的实施采取“社区党支部+村办公司+农户”的模式，合理利用现有闲置资源，争取衔接资金100万元，建设1个乡村农产品交易和物流中心，辐射早街、三街、浪广3个村（社区）2万余名群众，为其提供农产品交易市场和平台，增加交易摊位100余个，提高各族居民人均收入，增加12户42名脱贫户及监测对象收入，发展壮大集体经济20余万元，推动各民族共同走向社会主义现代化。</t>
  </si>
  <si>
    <t>促进农户共享资产收益增收—其他</t>
  </si>
  <si>
    <t>玉溪市江川区民宗局</t>
  </si>
  <si>
    <t>宁海街道</t>
  </si>
  <si>
    <t>海浒社区</t>
  </si>
  <si>
    <t>海浒社区产业路建设项目</t>
  </si>
  <si>
    <t>道路硬化600米，宽5米；道路硬化1100米，宽6米。</t>
  </si>
  <si>
    <t>提升产业配套设施，促进沿湖种植业，乡村旅游发展。</t>
  </si>
  <si>
    <t>大庄社区</t>
  </si>
  <si>
    <t>大庄社区育苗基地建设项目</t>
  </si>
  <si>
    <t>建设育苗棚及配套设施20亩</t>
  </si>
  <si>
    <t>通过集中化育苗，有效供应沿湖地区种植需要，同时增加村集体经济收入。</t>
  </si>
  <si>
    <t>乡村建设行动—农村污水治理</t>
  </si>
  <si>
    <t>海浒社区下海浒村雨污分流项目</t>
  </si>
  <si>
    <t>提升人居环境卫生，解决魁星阁下雨污水漫灌问题，便利群众生产生活，涉及农户约100户。</t>
  </si>
  <si>
    <t>提升配套设施，改善村民生活条件，促进乡村旅游发展。</t>
  </si>
  <si>
    <t>江城镇</t>
  </si>
  <si>
    <t>侯家沟村委会</t>
  </si>
  <si>
    <t>江城镇侯家沟村人居环境提升改造项目</t>
  </si>
  <si>
    <t>1.张家头路面硬化600m；2.水沟修建784m；3.应急避难场所25㎡；4.沼气池围墙4m；5.挡墙150m。</t>
  </si>
  <si>
    <t>对促进村庄未来的发展有着积极的作用，有利于带动村子及附近区域经济社会的发展.通过本项目的建设，提高群众生活质量和生活水平.</t>
  </si>
  <si>
    <t>海门村委会</t>
  </si>
  <si>
    <t>江城镇海门村“古香海门”农文旅融合发展项目</t>
  </si>
  <si>
    <t>一、江城镇海门村美食园及农贸市场改建工程：1.拆除集体标准化烤房群，新建美食园一栋；改造现有占地900余平方米的农贸市场为特色美食小广场。
二、海门村游客服务配套设施建设：1.改造占地2434平方米的闲置老村委空地为生态停车场；2.改建占地80余平方米的便利店为时光小屋（兼游客接待中心）；3.提档升级古树园，打造古香古色的文化旅游点。
三、茶马古道游览线提升工程：石板路面修复铺设800米，河道挡墙350米，安全护栏500米。</t>
  </si>
  <si>
    <r>
      <rPr>
        <sz val="10"/>
        <rFont val="方正仿宋_GBK"/>
        <charset val="134"/>
      </rPr>
      <t xml:space="preserve">以“两湖原乡 </t>
    </r>
    <r>
      <rPr>
        <sz val="10"/>
        <rFont val="Times New Roman"/>
        <charset val="134"/>
      </rPr>
      <t>•</t>
    </r>
    <r>
      <rPr>
        <sz val="10"/>
        <rFont val="方正仿宋_GBK"/>
        <charset val="134"/>
      </rPr>
      <t xml:space="preserve"> 海门古驿”为总体定位，紧抓古滇文化和一山观两湖的环境特色，以文体旅融合发展为产业路径，打造集古滇文化体验、高山湖泊休闲度假功能于一体的融合型山地运动休闲度假目的地，通过对海门村的产业、环境和文化进行保护、梳理、提升、改造，植入“文旅＋康养、研学、度假”的业态，实现产业布局结构的优化和调整，从而形成宜居宜业的乡村振兴新局面，将海门村打造成省级文旅带动型乡村振兴示范点、昆玉红旅游文化带上的山地运动度假体验基地、古滇文化体验首选地。
</t>
    </r>
  </si>
  <si>
    <t>江川区委组织部、玉溪市江川区农业农村局</t>
  </si>
  <si>
    <t>江城镇海门澄川高速路搬迁民房安置点提升项目</t>
  </si>
  <si>
    <t>澄川高速公路建设自2017年开工建设，海门段2018年完成安置户搬迁入住，至今未完成道路硬化，道路泥泞凹凸不平，村民出行困难。建设内容为村庄道路硬化15000平方米</t>
  </si>
  <si>
    <t>项目的实施改善公共服务设施，改善生活环境，提升示范村示范作用具有十分重要的意义。项目的实施不断完善了当地基础设施，农业产业建设，群众的生活环境得到改善.打造乡村振兴“千万”工程示范村。</t>
  </si>
  <si>
    <t>吸纳农村劳动力稳定就业增收—其他</t>
  </si>
  <si>
    <t>温泉村委会</t>
  </si>
  <si>
    <t>江城镇温泉村委会庄科旧村改造后提升项目</t>
  </si>
  <si>
    <t>雨污管3000米，村庄道路硬化600米。</t>
  </si>
  <si>
    <t>项目的实施改善公共服务设施，改善生活环境，增加收入具有十分重要的意义。项目的实施不断完善了当地基础设施，农业产业建设，群众的生活环境得到改善.打造乡村振兴示范村。</t>
  </si>
  <si>
    <t>白家营村委会</t>
  </si>
  <si>
    <t>产业发展—农产品仓储保鲜冷链基础设施建设</t>
  </si>
  <si>
    <t>江城镇白家营村冷库建设项目</t>
  </si>
  <si>
    <t>江城镇白家营村冷库建设项目：（1）新建冷库厂房；
（2）制冷设备一套；</t>
  </si>
  <si>
    <t>增加村集体经济，带动蔬菜产业发展。</t>
  </si>
  <si>
    <t>江川区委组织部</t>
  </si>
  <si>
    <t>陈家湾村委会</t>
  </si>
  <si>
    <t xml:space="preserve">江城镇陈家湾村蔬菜交易市场改扩建项目 </t>
  </si>
  <si>
    <t>陈家湾村委会蔬菜交易市场改扩建项目：
（1）硬化场地2500平方米；
（2）蔬菜交易市场分拣棚建设及配套设施建设；</t>
  </si>
  <si>
    <t>前卫镇</t>
  </si>
  <si>
    <t>渔村社区</t>
  </si>
  <si>
    <t>前卫镇渔村村委会壮大村集体经济——临街美食综合体建设项目</t>
  </si>
  <si>
    <t>（1）项目地址位于渔村菜市场，距离翠大线约600米，人流量大，计划拆除原卫生室建筑约918平方米，拆除后，对场地进行硬化，完善市场设施，并搭建摊位20余个，由村办公司运营管理，一部分用于出租，实现收益，一部分同供销社合作，用于农资销售实现收益同时减轻群众的生产成本支出负担。
（2）水电设施根据实际情况铺设，符合国家安全标准。</t>
  </si>
  <si>
    <t>增加村集体经济，提升农贸市场容量，促进餐饮美食产业发展。</t>
  </si>
  <si>
    <t>周官村</t>
  </si>
  <si>
    <t>前卫镇周官村农贸市场提升改建项目</t>
  </si>
  <si>
    <t>（1）周官菜市场临近老晋思线，交通便利，辐射周边户数超5000户，市场占地约5亩，改建后预计增加摊位40个摊位，规范市场运营秩序；
（2）计划搭建雨棚，规划电动车停车区；
（3）项目建成后，从市场管理、商品销售到物流配送等各个环节，可带动就业50余人。</t>
  </si>
  <si>
    <t>增加村集体经济，改造提升农贸市场，便利村民生产生活。</t>
  </si>
  <si>
    <t>业家山村</t>
  </si>
  <si>
    <t>前卫镇业家山村特色农产品电商基地项目</t>
  </si>
  <si>
    <t>1）项目拟建设地点位于业家山村委会，已建有一层办公场地，约120㎡，匹配停车场，能满足停车需求，旁边有370平方米商铺可加层建设，能保障项目用地。</t>
  </si>
  <si>
    <t>增加村集体经济，通过电商带动当地农产品销售。</t>
  </si>
  <si>
    <t>赵官</t>
  </si>
  <si>
    <t>前卫镇赵官村中药膳食中心建设项目</t>
  </si>
  <si>
    <t>赵官村是白药故里，曲焕章故居，临近龙泉工业园区，交通便利，辐射周边5000余人。主要建设内容：一、拆除坍塌建筑，主体结构加固，墙体加固700㎡；二、重建二层砖混结构房屋，占地面积350㎡；三、室内装修改造（对室内墙体、天棚、地面、水电等进行改造）450㎡。四、通往膳食中心道路硬化120m。
一层作为特色药膳餐饮区，结合传统中医药理论和现代营养学，开发出既美味又具有健康益处的食品。规划厨房35㎡，用餐区98㎡，卫生间25㎡；
二层设78㎡手工艺坊一间，提供游客付费体验中草药手工制作、香囊制作、药皂制作等；54㎡茶室一间，提供品茶及养生茶配制销售；储藏室一间25㎡。</t>
  </si>
  <si>
    <t>中国大健康市场规模在2024年达到9万亿元，至2030年有望突破16万亿元大关。药膳饮食作为健康养生行业的一个重要分支，预计也将享受到行业增长带来的红利。该项目倡导健康饮食、养生保健的生活方式。充分利用现有资源条件，通过文化产业培育、中草药种植结构升级、完善配套设施等工程，发挥赵官村中药文化资源优势，打造白药文化产业园，使之成为阅览白药文化的窗口。迎合当下热门的DIY消费市场，为游客提供自制体验服务。项目运营后能从本地招工并进行培训，作为手工艺坊老师教授游客制作各类中医衍生产品，带动村民就近务工。项目建成后以赵官村为引爆点，辐射带动周边乡村振兴，助力前卫赵官“白药故里”品牌建设，串联起江川区环湖文旅路线。运营后预计每年收益10万元。</t>
  </si>
  <si>
    <t>促进农户共享资产收益增收—房屋租赁获得租金</t>
  </si>
  <si>
    <t>赵官村</t>
  </si>
  <si>
    <t>前卫镇赵官村白药文化创新创意空间建设项目</t>
  </si>
  <si>
    <t>主要建设内容：一、墙体加固，60cm厚土坯墙加固处理；二、瓦屋面更换140㎡；三、室内装修改造（室内墙体、地面、水电改造）四、室外附属工程（给水管、污水管、雨水沟、亮化工程等）
在药膳餐饮康养中心旁建设45㎡的药材销售区，销售药材的同时提供个性化的健康评估服务，包括体质辨识、疾病预防；在入口处建设34㎡的中式茶饮店，主打药食同源+养生健康；旁边设立34㎡的中医文创店，将白药文化、中医文化、赵官村地标融入如冰箱贴、钥匙扣、香囊、鼠标垫、玩偶等年轻人热衷购买的文创产品中进行售卖。</t>
  </si>
  <si>
    <t>该项目面向全年龄段的客户群体。充分利用现有资源条件，通过药材销售吸引中老年，文创、奶茶文化吸引少、青、中年，配合多渠道网络宣传吸引客流。发挥赵官村中药文化资源优势，打造白药文化产业园，使之成为阅览白药文化的窗口。项目建成后以赵官村为引爆点，辐射带动周边乡村振兴，助力前卫赵官“白药故里”品牌建设，串联起江川区环湖文旅路线，为赵官村集体经济收入带来新的增长极，逐步打造包含餐饮、住宿、运动、养生的文旅一体综合园区。运营后预计每年收益10万元。项目提供岗位带动周围群众务工。</t>
  </si>
  <si>
    <t>前卫镇赵官村白药康养阁建设项目</t>
  </si>
  <si>
    <t>主要建设内容：一、墙体加固，60cm厚土坯墙加固处理；二、瓦屋面更换120㎡；三、室内装修改造(室内墙体、地面、面、水电改造)；四、房屋整体加高15cm。
作为康养理疗区，设针灸拔罐室一间23㎡，推拿理疗室一间44㎡，药浴室一间23㎡。</t>
  </si>
  <si>
    <t>结合新时期大健康产业和大众养生意识提升，以白药文化为主线，中医康养、特色膳食、绿色农业为主导产业，拓展延伸第三产业，中医理疗服务的推广也能联农带农，为农村地区提供更多的就业机会，如推拿师、理疗师、中药材种植人员等，从而带动农村经济的发展。运营后预计每年收益6万元。</t>
  </si>
  <si>
    <t>前卫社区</t>
  </si>
  <si>
    <t>产业发展—新型农村集体经济发展项目</t>
  </si>
  <si>
    <t>玉溪市江川区前卫镇集镇饮食综合体建设项目</t>
  </si>
  <si>
    <t>该项目主要盘活前卫镇前卫社区闲置资产，打造小型商业综合体，发展前卫镇集镇商业，丰富该地居民生活，项目实施地占地面积804.1平方米。</t>
  </si>
  <si>
    <t>目前前卫集镇中心没有集中饮食经营点，项目建成后，能解决大量摊位需求，市场潜力巨大，经济效益十分可观，还能缓解经营混乱现象，提升集镇形象。</t>
  </si>
  <si>
    <t>庄子</t>
  </si>
  <si>
    <t>产业发展—小型农田水利设施建设</t>
  </si>
  <si>
    <t>前卫镇庄子片区高效节水灌溉项目</t>
  </si>
  <si>
    <t>安装DN150一表多卡预付费水表（灌溉专用）200套；安装dn160PE管配水岔管7500米。</t>
  </si>
  <si>
    <t>完善项目区基础设施建设，创建良好的农业生产条件和土地生态条件，增强农业综合生产能力、抗灾能力和发展后劲，为农业产业结构调整、农民增收奠定坚实的基础，</t>
  </si>
  <si>
    <t>庄子村</t>
  </si>
  <si>
    <t>石河村</t>
  </si>
  <si>
    <t>前卫镇小石河村民族团结进步示范村项目</t>
  </si>
  <si>
    <t>完善产业基础设施：1.小石河电烤房产业路硬化计划投资40万元，其中，按照单价800元每米，在原有道路基础上硬化建设长500米，宽5米，厚度30厘米的混凝土路面。2.场地硬化：按照单价240元每平方米的单价，投资60万元，在原有土地基础上，硬化平整土地500M*5M，场地2500㎡，用于农户对烟叶初步处理及蔬菜收购。</t>
  </si>
  <si>
    <t>项目位于石河村委会小石河小组，多年来，小石河的群众大多以农业为生，烟草是小石河的主要经济收入来源。项目的实施可以有效解决小石河小组彝族村民拉烟等重力运输打滑、倾覆等安全隐患以及编烟装烟的场地需求，带动小石河村民增产增收，预计每年产生经济效益48万元。</t>
  </si>
  <si>
    <t>九溪镇</t>
  </si>
  <si>
    <t>阳山庄</t>
  </si>
  <si>
    <t>阳山庄示范村基础设施提升工程</t>
  </si>
  <si>
    <t xml:space="preserve">1.新农村道路硬化4513㎡；2.安装太阳能灯单臂式46盏；3.部分挡墙修建150m。                                                             </t>
  </si>
  <si>
    <t>改善人居环境条件，提升村容村貌，加快美丽宜居和美乡村建设，增加群众幸福感和获得感。</t>
  </si>
  <si>
    <t>阳山庄村</t>
  </si>
  <si>
    <t>六十亩</t>
  </si>
  <si>
    <t>六十亩新农村建设一期基础设施提升项目</t>
  </si>
  <si>
    <t>1.道路及公共区域硬化共7513.1㎡;2.安装太阳能路灯49套。</t>
  </si>
  <si>
    <t>六十亩村</t>
  </si>
  <si>
    <t>矣文村</t>
  </si>
  <si>
    <t>九溪镇矣文村食用菌产业发展种植配套建设项目</t>
  </si>
  <si>
    <t>1.建设温控大棚2亩，建设普通简易棚建设10亩及配套水电基础设施；2.配套道路硬化400米、排水沟建设400米。</t>
  </si>
  <si>
    <t>进一步补齐项目短板，拓展乡村产业多元化发展，带动群众发展，提高村民收入。</t>
  </si>
  <si>
    <t>带动农户发展生产增产增收—保护价收购</t>
  </si>
  <si>
    <t>汇龙现代农业基地仓储冷链基础设施配套服务项目</t>
  </si>
  <si>
    <t>建设1500平方米花卉分拣车间及场地硬化。</t>
  </si>
  <si>
    <t>建设交易市场，整合九溪花卉种植销售，打造以九溪为中心的花卉交易集散中心。</t>
  </si>
  <si>
    <t>江川区农业农村局</t>
  </si>
  <si>
    <t>九溪镇人民政府</t>
  </si>
  <si>
    <t>六十亩村委会六十亩小组民族团结进步示范村建设项目</t>
  </si>
  <si>
    <t>完善产业基础设施建设：投资100万元，在六十亩村建设鲜花种植及冷库冷链一体的综合性鲜花产业园区，其中，投资88万元，用于产业基地前期建设土地平整、大棚建设等（大棚肩高5.5m，拱高7m，跨度8m）；投资4.8万元，按照单价120元/平方米，新建4米宽，长100米的产业道路，便于群众开展生产；投资4万元，按照单价400元/立方米，新建蓄水池1个，每个100立方米，；投资3万元，铺设基地灌溉管网直径7.5厘米给水管网2千米，单价15元/米，提高灌溉效率。</t>
  </si>
  <si>
    <t>六十亩村百合花产业面临种植成本高、无菌技术要求高、运输费用高的难题，通过完善百合花产业基地建设，采用“企业+村办公司+农户”的运营模式，签订“双绑利益联结协议”，提升百合花种植设施投入，助推农业产业发展，可有效降低农户种植成本、提高亩均效益，完善百合花种植种球端和销售端产业链，受益1022户2419人，预计能为农户提供50亩种苗，帮助578户农户销售百合花，节约成本1500元/亩，提高百合花品质，进一步扩大百合花在斗南冬季交易市场占比70%的市场优势，同时增加村集体收入20万元/年，提升各族群众幸福感。</t>
  </si>
  <si>
    <t>大村</t>
  </si>
  <si>
    <t>大村一组农产品综合交易市场</t>
  </si>
  <si>
    <t>大村一组农产品综合交易市场，场地硬化1300平方米及相关配套设施，建设农产品分拣车间300平方米，冷库230平方米，道路硬化300米等基础设施建设。</t>
  </si>
  <si>
    <t>建设草莓交易收购中心，招商引资和第三方合作，获取收益，预计年收益8万元。</t>
  </si>
  <si>
    <t>九溪社区</t>
  </si>
  <si>
    <t>九溪镇九溪民族团结进步示范社区</t>
  </si>
  <si>
    <r>
      <rPr>
        <sz val="10"/>
        <rFont val="方正仿宋_GBK"/>
        <charset val="134"/>
      </rPr>
      <t>投资30万元，在九溪社区大营、太和、龙泉三个小组实施田间道路硬化工程，其中：大营小组新农村旁田间路硬化长220米，宽6米，厚0.2米，单价300元/m</t>
    </r>
    <r>
      <rPr>
        <sz val="10"/>
        <rFont val="Times New Roman"/>
        <charset val="134"/>
      </rPr>
      <t>³</t>
    </r>
    <r>
      <rPr>
        <sz val="10"/>
        <rFont val="方正仿宋_GBK"/>
        <charset val="134"/>
      </rPr>
      <t>，投资8万元；太和小组窑泥坡田间道路硬化长400米，宽4.5米，厚0.2米，单价300元/m</t>
    </r>
    <r>
      <rPr>
        <sz val="10"/>
        <rFont val="Times New Roman"/>
        <charset val="134"/>
      </rPr>
      <t>³</t>
    </r>
    <r>
      <rPr>
        <sz val="10"/>
        <rFont val="方正仿宋_GBK"/>
        <charset val="134"/>
      </rPr>
      <t>，投资10.8万元；龙泉小组新农村旁田间道路硬化长380米，宽5米，厚0.2米，单价300元/m</t>
    </r>
    <r>
      <rPr>
        <sz val="10"/>
        <rFont val="Times New Roman"/>
        <charset val="134"/>
      </rPr>
      <t>³</t>
    </r>
    <r>
      <rPr>
        <sz val="10"/>
        <rFont val="方正仿宋_GBK"/>
        <charset val="134"/>
      </rPr>
      <t>，投资11.2万元。</t>
    </r>
  </si>
  <si>
    <t>完善农业基础设施：该项目的实施，能有效改善九溪社区的农业基础设施，对社区的烤烟、草莓、蔬菜产业发展起到了积极的推动作用，带动  群众受益104户416人，群众满意率达90%以上，有效促进社区农业经济的快速发展。</t>
  </si>
  <si>
    <t>雄关乡</t>
  </si>
  <si>
    <t>白石岩村</t>
  </si>
  <si>
    <t>雄关乡白石岩小田示范村基础设施提升项目</t>
  </si>
  <si>
    <r>
      <rPr>
        <sz val="10"/>
        <rFont val="方正仿宋_GBK"/>
        <charset val="134"/>
      </rPr>
      <t>1.路面硬化、修补，总面积3500㎡；2.新建挡墙413m</t>
    </r>
    <r>
      <rPr>
        <sz val="10"/>
        <rFont val="Times New Roman"/>
        <charset val="134"/>
      </rPr>
      <t>³</t>
    </r>
    <r>
      <rPr>
        <sz val="10"/>
        <rFont val="方正仿宋_GBK"/>
        <charset val="134"/>
      </rPr>
      <t>；3.新建防护栏437米；4.新建雨污分离主管550m；5.新建公路护栏50米；6.新建污水处理池1个（规格：10m</t>
    </r>
    <r>
      <rPr>
        <sz val="10"/>
        <rFont val="Times New Roman"/>
        <charset val="134"/>
      </rPr>
      <t>³</t>
    </r>
    <r>
      <rPr>
        <sz val="10"/>
        <rFont val="方正仿宋_GBK"/>
        <charset val="134"/>
      </rPr>
      <t>）;7.新建“四小园”700㎡。</t>
    </r>
  </si>
  <si>
    <t>项目的建设完善了雄关乡白石岩的基础设施建设，对促进雄关乡白石岩未来的发展有着积极的作用，有利于带动附近区域经济社会的发展。</t>
  </si>
  <si>
    <t>下营村</t>
  </si>
  <si>
    <t>雄关乡下营村花卉基地配套设施建设项目</t>
  </si>
  <si>
    <t>新建基地冷库337平方米，分拣房290平方米，晾晒场地420平方米，管理房64平方米。</t>
  </si>
  <si>
    <t>通过扶持农业经营主体，一方面通过资产收益方式带动村集体增收，一方面通过带动就业务工，带动生产等方式发挥联农带农效益。</t>
  </si>
  <si>
    <t>窑房村</t>
  </si>
  <si>
    <t>产业发展—加工业</t>
  </si>
  <si>
    <t>雄关乡窑房产业片区产业配套设施建设项目</t>
  </si>
  <si>
    <t>1、新建产区围墙260米；2、新建产业道路1000米；3、新建冷链储藏冷库1个；4、新建污水处理设施1套</t>
  </si>
  <si>
    <t>通过建设梅干菜加工厂，带动蔬菜种植，增加村集体经济收入。</t>
  </si>
  <si>
    <t>雄关乡白石岩村小田小组民族团结示范村项目</t>
  </si>
  <si>
    <t>1.修建长650米，宽6米的旅游登山沥青道路（包含路床(槽）整形、路基碎石铺垫等）；2.修建户外科普基地2000平方米；3.新建林下种植基地2块3500平方米；4.修建登山道路路边排水沟648米（包含挖沟槽土方、回填方、余方弃置、跌水井、排水管等）。</t>
  </si>
  <si>
    <t>通过项目建设，推动当地旅游业发展，依托现状空间肌理，“田村林水”资源禀赋，打通空间联系，以“轻介入、微改造”理念，通过农业科技+艺术景观激活房屋、场地、农田、水库等，构建串联地域空间、资源要素的产业链条，打造白石岩宜居宜业和美乡村品牌。项目建成后，预计吸引游客1000人/年，带动40余户100余本土居民参与白石岩旅游业发展，促进群众增收每年8万元以上。</t>
  </si>
  <si>
    <t>雄关乡雄关社区及白石岩村云南渝禾基地水培项目</t>
  </si>
  <si>
    <t>云南渝禾基地水培项目：（1）改造升级13亩高标准连体大棚；（2）新建1.5亩育苗和水肥控制中心，配备注水管理系统、营养液供应系统、灌溉系统、光照系统、温度控制设备。</t>
  </si>
  <si>
    <t>通过试点示范，带动传统产业提档升级，蔬菜产业高端化。</t>
  </si>
  <si>
    <t>安化乡</t>
  </si>
  <si>
    <t>光山村</t>
  </si>
  <si>
    <t>安化乡光山多肉村农文旅融合发展基础设施建设项目</t>
  </si>
  <si>
    <r>
      <rPr>
        <sz val="10"/>
        <rFont val="方正仿宋_GBK"/>
        <charset val="134"/>
      </rPr>
      <t>1.UPVC入户管650m，PE螺旋波纹管800m，检查井45座，混凝土井盖45个；2.土方开挖1600m</t>
    </r>
    <r>
      <rPr>
        <sz val="10"/>
        <rFont val="Times New Roman"/>
        <charset val="134"/>
      </rPr>
      <t>³</t>
    </r>
    <r>
      <rPr>
        <sz val="10"/>
        <rFont val="方正仿宋_GBK"/>
        <charset val="134"/>
      </rPr>
      <t>，土方回填1200m</t>
    </r>
    <r>
      <rPr>
        <sz val="10"/>
        <rFont val="Times New Roman"/>
        <charset val="134"/>
      </rPr>
      <t>³</t>
    </r>
    <r>
      <rPr>
        <sz val="10"/>
        <rFont val="方正仿宋_GBK"/>
        <charset val="134"/>
      </rPr>
      <t>，路面破除及恢复1100㎡；3.道路硬化218m，挡土墙109m，便民场地整治提升300㎡；4.场地硬化450㎡，砌体墙拆除170m</t>
    </r>
    <r>
      <rPr>
        <sz val="10"/>
        <rFont val="Times New Roman"/>
        <charset val="134"/>
      </rPr>
      <t>³</t>
    </r>
    <r>
      <rPr>
        <sz val="10"/>
        <rFont val="方正仿宋_GBK"/>
        <charset val="134"/>
      </rPr>
      <t>，钢丝网加固土墙面450㎡，墙面抹灰及刮腻子700㎡等，机耕路395m。</t>
    </r>
  </si>
  <si>
    <t>安化彝族乡</t>
  </si>
  <si>
    <t>光山村委会</t>
  </si>
  <si>
    <t>安化彝族乡光山村委会多肉产业物流配套设施建设</t>
  </si>
  <si>
    <t>花卉展销大棚2000㎡，花卉分拣大棚4000㎡，办公用房200㎡，装卸场地风化料回填2000㎡，道路硬化300㎡，</t>
  </si>
  <si>
    <t>通过项目实施，带动花卉产业发展，吸纳就业200余人，壮大村集体经济10万元/年</t>
  </si>
  <si>
    <t>早谷田村</t>
  </si>
  <si>
    <t>安化彝族乡早谷田村委会白沙地小组农特产品培育基地建设项目</t>
  </si>
  <si>
    <r>
      <rPr>
        <sz val="10"/>
        <rFont val="方正仿宋_GBK"/>
        <charset val="134"/>
      </rPr>
      <t>投资110万元，在早谷田村委会白沙地小组实施农特产品培育配套设施建设10亩，其中：投资20万元，按照30元/㎡进行场地平整6700㎡；投资63.7万元，按照90元/㎡进行大棚建设6700㎡；投资7.5万元，按照1250元/㎡，新建管理用房60㎡，投资6万元，按照1200元/m</t>
    </r>
    <r>
      <rPr>
        <sz val="10"/>
        <rFont val="Times New Roman"/>
        <charset val="134"/>
      </rPr>
      <t>³</t>
    </r>
    <r>
      <rPr>
        <sz val="10"/>
        <rFont val="方正仿宋_GBK"/>
        <charset val="134"/>
      </rPr>
      <t>，新建蓄水池50m</t>
    </r>
    <r>
      <rPr>
        <sz val="10"/>
        <rFont val="Times New Roman"/>
        <charset val="134"/>
      </rPr>
      <t>³</t>
    </r>
    <r>
      <rPr>
        <sz val="10"/>
        <rFont val="方正仿宋_GBK"/>
        <charset val="134"/>
      </rPr>
      <t>；投资6.1万元，按照260元/m，修建排水沟235m。</t>
    </r>
  </si>
  <si>
    <t>通过项目实施，带动农特产品种植与销售，壮大村集体经济8万元/年，带动群众就业6人，促进当地群众增收，实现共同富裕，铸牢中华民族共同体意识。</t>
  </si>
  <si>
    <t>安化社区</t>
  </si>
  <si>
    <t>安化彝族乡安化社区安山源有基质厂扩建项目</t>
  </si>
  <si>
    <r>
      <rPr>
        <sz val="10"/>
        <rFont val="方正仿宋_GBK"/>
        <charset val="134"/>
      </rPr>
      <t>发展农村产业基础设施：投资100万扩建安山源商贸有限公司生产线，完善生产链，优化产品质量。其中：投资48万元，按照48万元/套扩建生产线1条；投资3.6万元，按照120元/㎡，建设场地硬化300㎡；投资4.8万元，按照120元/㎡，建设道路硬化400㎡；投资7万元，按照7万元/辆，采购标准化叉车1辆；投资4万元，按照200元/㎡，建设铁艺护栏200㎡；投资17万元，按照425元/m，修建排水沟400m，按照780元/m</t>
    </r>
    <r>
      <rPr>
        <sz val="10"/>
        <rFont val="Times New Roman"/>
        <charset val="134"/>
      </rPr>
      <t>³</t>
    </r>
    <r>
      <rPr>
        <sz val="10"/>
        <rFont val="方正仿宋_GBK"/>
        <charset val="134"/>
      </rPr>
      <t>，投资15.6万元，按照780元/m</t>
    </r>
    <r>
      <rPr>
        <sz val="10"/>
        <rFont val="Times New Roman"/>
        <charset val="134"/>
      </rPr>
      <t>³</t>
    </r>
    <r>
      <rPr>
        <sz val="10"/>
        <rFont val="方正仿宋_GBK"/>
        <charset val="134"/>
      </rPr>
      <t>，修建混凝土挡墙200m</t>
    </r>
    <r>
      <rPr>
        <sz val="10"/>
        <rFont val="Times New Roman"/>
        <charset val="134"/>
      </rPr>
      <t>³</t>
    </r>
    <r>
      <rPr>
        <sz val="10"/>
        <rFont val="方正仿宋_GBK"/>
        <charset val="134"/>
      </rPr>
      <t>。项目资产所有权归安化社区村集体所有，由村集体交由村办公司安山源商贸有限公司经营，村办公司经营所得除人员工资、经营成本、各类分红（村办公司与村民、村办公司与供销社）外，其余部分归村集体所有。</t>
    </r>
  </si>
  <si>
    <t>项目采取“党组织+合作社+农户”的模式，通过该项目建设，完善生产链优化产品质量，更好地满足市场订单产品需求，带动群众就业10余人，促进村集体创收20万元，有效带动全社区居民提升年收入，绘就“民族团结+乡村振兴”的美丽画卷。</t>
  </si>
  <si>
    <t>产业发展—小额信贷风险补偿金</t>
  </si>
  <si>
    <t>江川区小额信贷帮扶贴息资金</t>
  </si>
  <si>
    <t>用于脱贫户、监测户小额贷款贴息。</t>
  </si>
  <si>
    <t>通过实施小额信贷贴息项目，帮助低收入人口获得产业发展资金。脱贫户和监测对象扶贫小额信贷及时足额发放，解决脱贫户和监测对象产业发展资金难题，帮助脱贫户发展种养殖等产业，实现稳定增收。</t>
  </si>
  <si>
    <t>江川区雨露计划补助资金</t>
  </si>
  <si>
    <t>按照省级每年规定的标准补助脱贫户、监测户家庭职业教育学生。</t>
  </si>
  <si>
    <t>全面贯彻落实国家“雨露计划”支持农村贫困家庭新成长劳动力接受职业教育政策，通过政策扶持，让农村贫困家庭子女初、高中毕业后接受中、高等职业教育的比例逐步提高，每个贫困家庭孩子掌握一项实用技术，实现贫困家庭新成长劳动力创业就业能力得到提升，一个家庭有一名劳动力长期就业，家庭工资性收入占比显著提高。</t>
  </si>
  <si>
    <t>玉溪市江川区农业农村局、教体局</t>
  </si>
  <si>
    <t>就业项目—公益性岗位</t>
  </si>
  <si>
    <t>江川区脱贫户及监测对象公益性岗位安置项目</t>
  </si>
  <si>
    <t>对超出人社局安置范围且符合岗位要求、有意愿的脱贫户及监测对象，通过财政衔接资金开发乡村公益性岗位进行安置。</t>
  </si>
  <si>
    <t>通过公益性岗位安置，为低收入人口提供就业渠道，增加收入。</t>
  </si>
  <si>
    <t>江川区就业帮扶车间补助</t>
  </si>
  <si>
    <t>经市级认定的就业帮扶车间，对帮扶车间吸纳5人以上脱贫劳动力就业1个月以上的，按其发给脱贫劳动力工资的15%给予奖补。</t>
  </si>
  <si>
    <t>对帮扶车间吸纳5人以上脱贫劳动力就业1个月以上的，按月按其发给脱贫劳动力工资额的15%给予就业奖补。鼓励更多经营主体带动脱贫人口务工增收。</t>
  </si>
  <si>
    <t>脱贫户及监测对象培训补助项目</t>
  </si>
  <si>
    <t>用于脱贫人口参加就业技能培训相关支出。</t>
  </si>
  <si>
    <t>通过技能培训提升脱贫人口就业能力。</t>
  </si>
  <si>
    <t>就业项目—交通费补助</t>
  </si>
  <si>
    <t>脱贫人口一次性外出务工交通补助</t>
  </si>
  <si>
    <t>对跨省外出务工且稳定就业3个月以上的脱贫人口及三类监测对象，按照跨省务工每人1000元，跨州市务工每人500元的标准给予一次性外出务工交通补助（每年享受1次）。</t>
  </si>
  <si>
    <t>鼓励脱贫人口外出务工，稳定脱贫人口工资性收入。</t>
  </si>
  <si>
    <t>项目管理费—项目管理费</t>
  </si>
  <si>
    <t>乡村振兴项目管理费</t>
  </si>
  <si>
    <t>从到县衔接资金中统一提取管理费，用于工程项目方案设计、招标、监理等工作，中央提取1%，省级提取5%。</t>
  </si>
  <si>
    <t>保障财政衔接资金项目顺利实施。</t>
  </si>
  <si>
    <t>澄江市2025年小额信贷贴息项目</t>
  </si>
  <si>
    <t>向符合条件的脱贫人口及监测对象发放小额扶贫贷款贴息160万元/年</t>
  </si>
  <si>
    <t>通过项目实施，帮助解决脱贫人口和监测对象贷款难的问题，有效提高脱贫群众和监测对象生活水平。</t>
  </si>
  <si>
    <t>澄江市农业农村局</t>
  </si>
  <si>
    <t>澄江市2025年脱贫劳动力及监测对象公益性岗位项目</t>
  </si>
  <si>
    <t>设设置保洁员、护路员、护林员、治安协管员、护水员等公益性岗位812个，为脱贫户提供岗位，促进就业，提高脱贫户收益；</t>
  </si>
  <si>
    <t>通过项目的实施，可设置公益性岗位60个，向60名监测对象提供公益性岗位，提高监测对象收入水平。</t>
  </si>
  <si>
    <t>澄江市2025年中高等职业学校脱贫家庭经济困难学生生活补助项目</t>
  </si>
  <si>
    <t>澄江市2025年中高等职业学校建档立卡脱贫家庭经济困难学生生活补助项目对象568人次。接受全日制普通大专、高职院校、技师学院、职业本科院校等高等职业教育的补助标准为2500元/学期·生，接受全日制普通中专、技工院校中等职业教育的补助标准为2000元/学期·生，接受全日制职业高中中等职业教育的补助标准为1500元/学期·生。全年补助资金一次性预算，分春秋学期2次发放。</t>
  </si>
  <si>
    <t>通过实施项目，向脱贫人口及监测对象在读子女提供经济资助，帮助这部分学生顺利完成学业，进而改善他们的生活条件和家庭经济状况。</t>
  </si>
  <si>
    <t>澄江市2025年衔接资金项目管理费</t>
  </si>
  <si>
    <t>1.用于组织开展澄江市2025年衔接资金全过程绩效管理工作；2.用于2025年衔接资金项目日常管理</t>
  </si>
  <si>
    <t>通过项目实施，提升衔接资金项目管理规范性、准确性。</t>
  </si>
  <si>
    <t>澄江市2025年跨州市务工一次性交通补助项目</t>
  </si>
  <si>
    <t>为澄江市720余名跨州市务工3个月以上的脱贫户及监测对象发放500元/人的补助。</t>
  </si>
  <si>
    <t>通过项目实施，为750名跨州市务工的建档立卡及监测对象发放500元的跨州市务工补贴，减轻务工成本，提高群众收入。</t>
  </si>
  <si>
    <t>脱贫劳动力跨省外出务工一次性交通补助</t>
  </si>
  <si>
    <t>对跨省务工就业3个月以上脱贫人口，按照每人1000元标准给予一次性外出务工交通补助（每年享受1次）</t>
  </si>
  <si>
    <t>享受跨省务工一次性补助脱贫劳动力（含监测对象）≥300人</t>
  </si>
  <si>
    <t>澄江市人力资源和社会保障局</t>
  </si>
  <si>
    <t>脱贫劳动力职业技能培训</t>
  </si>
  <si>
    <t>深入贯彻落实“技能云南”行动要求。以提技能、促就业、增收入”为核心，以“规范、提质”为目标，组织脱贫人口开展生产经营和就业技能等职业培训，提升职业技能水平，提高持证率和就业率。</t>
  </si>
  <si>
    <t>持证脱贫劳动力较上年增加，提升职业技能水平。</t>
  </si>
  <si>
    <t>产业发展—林草基地建设</t>
  </si>
  <si>
    <t>澄江市抚仙湖国有林场2025年中央财政衔接推进乡村振兴巩固提升项目</t>
  </si>
  <si>
    <t>（1）培育乡土苗木50万株。（2）整地面积38亩（3）安装喷灌面积38亩。（4）安装苗圃保障性引水管道3公里。（4）修建柔性水池1200m3。（5）修建维护苗圃道路2公里（7）修建苗地管护用房250m2（5间）</t>
  </si>
  <si>
    <t>澄江市抚仙湖国有林场在老澄阳公路六公里处建设成高标准保障性苗圃，为省、市、县各级政府公益性用苗提供优质乡土良种苗木保障，并培养储备大量合格专技人才。</t>
  </si>
  <si>
    <t>澄江市林业和草原局</t>
  </si>
  <si>
    <t>澄江市抚仙湖国有林场</t>
  </si>
  <si>
    <t>凤麓街道</t>
  </si>
  <si>
    <t>仪凤社区</t>
  </si>
  <si>
    <t>乡村建设行动—其他（便民综合服务设施、文化活动广场、体育设施、村级客运站、农村公益性殡葬设施建设等）</t>
  </si>
  <si>
    <t>仪凤社区凤麓市场配套市场项目</t>
  </si>
  <si>
    <t>拆除原有建筑1980平方米，建凤麓市场配套市场、停车场，结构形式为钢筋混凝土框架结构，总建筑面积约2185平方米。</t>
  </si>
  <si>
    <t>建成凤麓市场配套市场、停车场，提高居民购物体验，提供一系列辅助服务和设施，提供就业岗位，出租铺面增加收入。</t>
  </si>
  <si>
    <t>吸纳农村劳动力稳定就业增收—吸纳就业</t>
  </si>
  <si>
    <t>拥晖社区</t>
  </si>
  <si>
    <t>产业发展—光伏电站建设</t>
  </si>
  <si>
    <t>拥晖社区小地涧光伏发电建设项目</t>
  </si>
  <si>
    <t>集体经济一组小地涧拥有丰富的光照资源，并且地理位置极为适宜，计划在小地涧新建1000平方米光伏发电设备。光伏发电产生的电能可以卖给电力公司或用户，获取售电收入，能够为集体经济小组带来持续稳定长久的经济收益，还能够改善周边生态环境。</t>
  </si>
  <si>
    <t>提高拥晖社区，改善周边生态环境。</t>
  </si>
  <si>
    <t>龙街街道</t>
  </si>
  <si>
    <t>万海社区</t>
  </si>
  <si>
    <t>澄江市龙街街道万海社区2024年财政衔接推进乡村振兴-村集体种植业基地建设项目</t>
  </si>
  <si>
    <r>
      <rPr>
        <sz val="10"/>
        <rFont val="方正仿宋_GBK"/>
        <charset val="134"/>
      </rPr>
      <t>1.新建简易水池3个；2.新建给水管800m；3.给水泵1套；4.场地平整土方开挖22600m</t>
    </r>
    <r>
      <rPr>
        <sz val="10"/>
        <rFont val="Times New Roman"/>
        <charset val="134"/>
      </rPr>
      <t>³</t>
    </r>
    <r>
      <rPr>
        <sz val="10"/>
        <rFont val="方正仿宋_GBK"/>
        <charset val="134"/>
      </rPr>
      <t>；5.砖砌排水沟650m；6.铺设园区生产道路650m；7.钢制大门1道；8.搭建保温大棚31123.97㎡；9.蓝莓种植专用盆21620个；10.防草布36123.97㎡；11.新建水肥房60㎡；12.新建管理用房200㎡；13.新建捡果车间300㎡；14.新建卫生间30㎡；15.新建农具用房240㎡；16.新建灌溉主管2750m(其中DN63PE管1450m，DN110PE管620m，DN160PE管680m)；17.输电线路2200m（其中10KV输电线路600m，380V输电线路1600m)；18.250KV变压器1套；19.其他1项。</t>
    </r>
  </si>
  <si>
    <t>项目建成后，能够巩固拓展万海社区脱贫攻坚成果，壮大村集体经济收入，解决周边群众就业问题，全面推进万海社区物质文明、精神文明、生态文明建设，实现乡村振兴发展。</t>
  </si>
  <si>
    <t>左所社区</t>
  </si>
  <si>
    <t>澄江市龙街街道左所社区2024年衔接资金-高原特色农业种植秸秆资源化利用示范项目</t>
  </si>
  <si>
    <t>1.新建3200平方米轻钢结构大棚1座，新建50.40平方米值班室1座；2.场地土方开挖15096.10立方米，土方回填5998.62立方米；3.3.5米高混凝土挡土墙浇筑960.00立方米；4.室外1.2米直径6.00mm厚排水管安装170.00米。</t>
  </si>
  <si>
    <t>项目建成后可以促进农业绿色发展，提升农业固体废弃物管理和综合利用的需要，改善龙街片区基础设施现状，提升村民生活质量，改善群众生产生活条件、增加群众收入，壮大农村集体经济。</t>
  </si>
  <si>
    <t>澄江市龙街街道左所社区2025年左所十组衔接资金-村内基础设施建设项目</t>
  </si>
  <si>
    <r>
      <rPr>
        <sz val="10"/>
        <rFont val="方正仿宋_GBK"/>
        <charset val="134"/>
      </rPr>
      <t>1、左所十组市场南面道路修筑2-3米高C20混凝土挡土墙202米，挡土墙体积485.00立方米；2；市场南面8米宽道路修筑202米，硬化面积1616.00平方米；3、道路安装PEDN300污水管网265.00米；4、安装</t>
    </r>
    <r>
      <rPr>
        <sz val="10"/>
        <rFont val="宋体"/>
        <charset val="134"/>
      </rPr>
      <t>∅</t>
    </r>
    <r>
      <rPr>
        <sz val="10"/>
        <rFont val="方正仿宋_GBK"/>
        <charset val="134"/>
      </rPr>
      <t>700mm成品检查井10座；5、市场南面现有排水沟加设钢筋混凝土现浇盖板202米；6、市场北面入口零星破损场地及土场地修复硬化715.00平方米。</t>
    </r>
  </si>
  <si>
    <t>项目建成后，能够巩固拓展左所社区脱贫攻坚成果，解决周边群众出行问题，全面推进左所社区物质文明、精神文明、生态文明建设，实现乡村振兴发展。</t>
  </si>
  <si>
    <t>广龙社区</t>
  </si>
  <si>
    <t>澄江市龙街街道广龙社区2025年广南营一、二、三组以工代赈项目</t>
  </si>
  <si>
    <t>1.新建道路两条；2.村庄北侧道路硬化及排水沟封堵；3.村庄公厕旁停车场及停车场周边零星硬化；4.村庄大寺后及周边零星场地硬化；5.雨污管网及村庄剩余零星管网工程1项</t>
  </si>
  <si>
    <t>项目建成后，能够巩固拓展广龙社区脱贫攻坚成果，解决周边群众出行问题，全面推进广龙社区物质文明、精神文明、生态文明建设，实现乡村振兴发展。</t>
  </si>
  <si>
    <t>澄江市龙街街道左所社区2025年衔接资金-食用菌种植示范基地建设项目</t>
  </si>
  <si>
    <t>1.场地土方进行平整；2.新建食用菌种植大棚 60 亩；3.新建 3.0 米宽机耕路 1850 米；4.新建排水沟 1545 米；5.新建 500 立方米水池 1 座；6.变压器改造及电线接入 1450 米；7.新
建 180 平方米管理房修建 1 座。</t>
  </si>
  <si>
    <t>项目建成后，能够巩固拓展左所社区脱贫攻坚成果，壮大集体经济收入，解决周边群众就业问题，全面推进左所社区物质文明、精神文明、生态文明建设，实现乡村振兴发展。</t>
  </si>
  <si>
    <t>华光社区</t>
  </si>
  <si>
    <t>澄江市龙街街道华光社区2025年第三小组农产品仓储保鲜冷链基础设施示范村建设项目</t>
  </si>
  <si>
    <t>投资237万元，在华光社区第三小组空地建设冷链物流中心及配套设施。第一期：投资117万元，用于建设占地390平方米的一层包装车间。第二期：投资105万元，用于建设占地420平方米的二层仓储物流保鲜车间；投资15万元，用于硬化占地150平方米的冷链物流装卸停车场。</t>
  </si>
  <si>
    <t>项目建成后，能够巩固拓展华光社区脱贫攻坚成果，壮大集体经济收入，解决周边群众就业问题，全面推进华光社区物质文明、精神文明、生态文明建设，实现乡村振兴发展。</t>
  </si>
  <si>
    <t>澄江市民族宗教事务局</t>
  </si>
  <si>
    <t>养白牛社区</t>
  </si>
  <si>
    <t>澄江市龙街街道养白牛社区2025年白石坝老腊肉加工厂房建设项目</t>
  </si>
  <si>
    <t>加工厂房投资80万元在白石坝小组建设，建盖长15米，宽10米，2层300平方米的腊肉加工厂房（包括：加工区、晾晒区、储存区、门窗、防虫、防蝇、防鼠、晾挂钢架等设施设备）。设备采购：真空包装机一台，场地改造：2.5万元。</t>
  </si>
  <si>
    <t>项目建成后，能够巩固拓展养白牛社区脱贫攻坚成果，壮大集体经济收入，解决周边群众就业问题，全面推进养白牛社区物质文明、精神文明、生态文明建设，实现乡村振兴发展。</t>
  </si>
  <si>
    <t>龙街社区</t>
  </si>
  <si>
    <t>澄江市龙街街道龙街社区后撒马都第二小组2025年农产品仓储保鲜冷链基础设施示范村建设项目</t>
  </si>
  <si>
    <t>在龙街社区后撒马都第二小组现有2100平米集有村庄用地基础上新建农特产品综合服务中心1座，该农特产品综合服务中心包含冷藏仓储库1座、冷链物流仓库1座、分选包装车间1座、电商服务中心、产品展示区、产业技术培训室、服务场所等。</t>
  </si>
  <si>
    <t>目建成后，能够巩固拓展龙街社区脱贫攻坚成果，壮大集体经济收入，解决周边群众就业问题，全面推进龙街社区物质文明、精神文明、生态文明建设，实现乡村振兴发展。</t>
  </si>
  <si>
    <t>提古社区</t>
  </si>
  <si>
    <t>澄江市龙街街道养提古社区民族团结进步示范村项目</t>
  </si>
  <si>
    <t xml:space="preserve"> 该项目占地面积220亩，土地现状为种植包谷等农作物，土地性质为一般耕地。一是投资20万元进行水管管道等基础设施配套建设；二是投资90万元完成种植基地的土层改良。</t>
  </si>
  <si>
    <t>该项目采取“党总支+村办公司+企业”的模式，由村党总支带领村办公司争取衔接资金投入并自筹部分资金建设，引入有技术的企业与村办公司合作开展种植，建设完成后由村办公司运营。社会效益：项目建成后解决本村剩余劳动力1000余人次的用工问题。经济效益：增加10余户脱贫户及监测户的收入，使本村村办公司年收入达20万元以上。联农带农：进一步扶持提古社区农业特色产业，形成示范带动效应，同时带动本村群众及周边地区种植300余亩。</t>
  </si>
  <si>
    <t>右所镇</t>
  </si>
  <si>
    <t>吉花社区</t>
  </si>
  <si>
    <t>右所镇吉花社区洋潦营“千万工程”示范村建设项目</t>
  </si>
  <si>
    <t>（一）洋潦营老村建设内容：洋潦营北面老村主道路旁浇筑钢筋混凝土盖板2930㎡。
（二）洋潦营新村建设内容：村庄南面破损入村道路修复1050㎡；客事房前浇筑1.2米宽钢筋混凝土盖板150米；新村空闲场地新建12平方米木结构可移动式摊位8个，新建旅游产业配套用房1座房屋建筑面积150平方米。</t>
  </si>
  <si>
    <t>项目紧密围绕洋潦营小组区位优势以 “发展生态观光、特色名宿、亲子体验、网红打卡、田园采摘体验、产业融合发展”为支柱，依托“原乡、原貌、原民”构建 “原乡文化体验大力发展庭院经济，依托抚仙湖高品质北岸环线大力发展乡村旅游业，结合洋潦营小组自然风光及区位优势大力开展民宿、餐饮、休闲等产业建设。做好“土特产”文章，打造“一县一业”、“一村一品”，促进农村一二三产业融合发展。结合民俗文化、农耕文化，建设一批集生产、科技、旅游、休闲购物等为一体的现代农业庄园。鼓励引导农户发展庭院经济，把庭院变成小菜园、小果园、后花园、微农场。融合发展思路，重点突出乡村产业、人才、文化、生态、组织五方面内容，同步推进农村生产、生活、生态发展，加快建设绿水青山生态美、富民产业发展美、村风民风文明美、治理有效和谐美、村民生活幸福美的“美丽乡村”。</t>
  </si>
  <si>
    <t>右所社区</t>
  </si>
  <si>
    <t>澄江市右所镇民族团结进步示范镇项目（果蔬保鲜冷链项目）</t>
  </si>
  <si>
    <t xml:space="preserve">       该项目总占地面积2600平方米，土地现状为废弃烤房800平方米及连片空闲地1800平方米，土地性质为集体建设用地。一是建设占地2000平方米，储量为1600吨的恒温冷库车间一个，内含4个冷库库房，主要包括设施用房建设、制冷设备购置及配套设施等，其中：4个冷库库房建筑面积约1600平方米，加工车间400平方米，投资约480万。二是配套建设装卸场地约600平方米，投资约50万元。</t>
  </si>
  <si>
    <t xml:space="preserve">       该项目采取“村办公司+村集体”模式，用集体土地入股，争取上级部门资金及集体自筹资金模式进行建设，建成后由村办公司运营。项目选址区位优势：周围有澄呈高速、绕城高速、昆石高速，交通便利，利于运输。社会效益：右所辖区内共种植有蓝莓3500余亩、菌类600余亩，项目建成后冷库年均贮藏能力可达7000吨，该项目的实施可以延长农业产业链，提高农业产品附加值，壮大村办龙头企业和村集体经济，推动农业产业化经营。对农业结构调整、农业增效、农民增收具有促进作用。经济效益：项目可直接带动农户100余户，户均增收5000元。同时可拉动包装、运输、维修等相关产业发展，间接安置农村富余劳动力800余人，集体经济每年净利润75万元。生态效益：带动蓝莓、羊肚菌等农业种植基地发展。通过推广水肥一体化管理，减少农业面源污染，对抚仙湖保护具有积极的作用。</t>
  </si>
  <si>
    <t>旧城村委会</t>
  </si>
  <si>
    <t>右所镇旧城村委会新型农业设施大棚建设项目</t>
  </si>
  <si>
    <t>新建新型农业大棚3栋，单栋大棚东长度30m,宽度开间10m;大棚肩高 3.0m脊高4.8m,总占地面积1000㎡，安装温度、湿度、C02浓度等可调控设备，配备湿度传感器和加湿设备，设置合适的遮阳和补光系统，温湿度控制设备:30000元，灯光设备:20000元，种植装置:10000元，其他辅助设备:10000元，设施搭建费用:50000元。</t>
  </si>
  <si>
    <t>项目通过建设高效农业大棚，促进旧城村农业生产结构的调整，加速旧城村由传统农业种植模式向现代农业设施栽培模式转变，提高村集体经济效益，以点带面，同时也为广大群众增收致富提供了可靠的保障。</t>
  </si>
  <si>
    <t>小湾社区</t>
  </si>
  <si>
    <t>乡村建设行动—其他</t>
  </si>
  <si>
    <t>小湾社区陷塘三组道路硬化建设项目</t>
  </si>
  <si>
    <t xml:space="preserve">陷塘小组环村道路硬化，长：900米，宽：4米、厚度：20公分。
</t>
  </si>
  <si>
    <t>提升了交通条件，增强了道路通行能力，缩短了城乡运输时间，降低了成本。这不仅促进了农产品的外销，带动了农业经济发展，还吸引了外部投资，促进了农村产业升级。同时，道路硬化还提升了农村整体形象，改善了居民生活质量，增强了村民的幸福感和归属感，为农村社会的全面发展奠定了坚实基础。</t>
  </si>
  <si>
    <t>小团坡、大坡头道路修复及硬化项目</t>
  </si>
  <si>
    <t>道路硬化2000米、破损道路修复及路基修复</t>
  </si>
  <si>
    <t>补益村委会</t>
  </si>
  <si>
    <t>澄江市—右所镇_产业发展_加工流通项目_澄江市右所镇右所社区兜底寺小组 2023 年财政衔接推进 乡村振兴烤房建设项目</t>
  </si>
  <si>
    <r>
      <rPr>
        <sz val="10"/>
        <rFont val="Times New Roman"/>
        <charset val="134"/>
      </rPr>
      <t>2023</t>
    </r>
    <r>
      <rPr>
        <sz val="10"/>
        <rFont val="方正仿宋_GBK"/>
        <charset val="134"/>
      </rPr>
      <t>年</t>
    </r>
  </si>
  <si>
    <t>新建轻钢结构管理房1座，建筑面积68.40㎡，新建编烟棚一座，建筑面积301.16㎡，烤房片区混凝土场地硬化1050.00㎡。烤房场地铺设砂砾石4600.00㎡。新建A1型护栏200.00m。排水沟加设盖板240m。修筑入口大门1座。建设安装电启动额定功率300kW三相柴油发电机2台。安装动力柜2台，动力柜安装315KVA变压器2台。</t>
  </si>
  <si>
    <t>增强村、组的社会服务功能，推动农村经济结构战略性调整、确保农业农村经济稳定增长。</t>
  </si>
  <si>
    <t>澄江市—右所镇_产业发展_加工流通项目_澄江市右所镇补益村委会土老村小组 2023 年财政衔接推 进乡村振兴烤房建设项目</t>
  </si>
  <si>
    <t>新建轻钢结构管理房1座，建筑面积58.80㎡，新建编烟棚一座，建筑面积169.36㎡，烤房片区混凝土场地硬化500.00㎡，新建A1型护栏65.00m，房屋拆除300㎡，修筑大门1座。安装14HP闭式空气源热泵烤房10座，监控系统1套，安装电启动额定功率300kW三相柴油发电机1台，安装动力柜1台动力柜，安装315KVA变压器1台。</t>
  </si>
  <si>
    <t>九村镇</t>
  </si>
  <si>
    <t>九村社区</t>
  </si>
  <si>
    <t>澄江市九村镇九村社区花园小组2023年衔接推进乡村振兴烤房建设项目</t>
  </si>
  <si>
    <t>先建后补</t>
  </si>
  <si>
    <t>建设安装14HP闭式空气源热泵烤房10座（包含烤房主体及内部设备安装）</t>
  </si>
  <si>
    <t>壮大村集体经济，为烤烟生产提质增效。</t>
  </si>
  <si>
    <t>订单合同</t>
  </si>
  <si>
    <t>东山村委会</t>
  </si>
  <si>
    <t>澄江市九村镇东山村委会牛场小组2023年衔接推进乡村振兴烤房建设项目</t>
  </si>
  <si>
    <t>建设安装14HP闭式空气源热泵烤房20座（包含烤房主体及内部设备安装）</t>
  </si>
  <si>
    <t>七江村委会</t>
  </si>
  <si>
    <t>澄江市九村镇七江村2023年财政衔接推进乡村振兴烤房建设项目</t>
  </si>
  <si>
    <t>（一）白家村小组烤房建设内容
1.建设安装14HP闭式空气源热泵烤房5座（包含烤房主体及内部设备安装）。2.新建编烟棚一座，编烟棚长14.10米，宽6.14米，建筑面积86.57平方米，编烟棚主体采用钢架结构。
（二）大山小组烤房建设内容：
1. 建设安装14HP闭式空气源热泵烤房15座（包含烤房主体及内部设备安装）。2. 新建编烟棚一座，编烟棚长44.30米，宽6.30米，建筑面积279.09平方米，编烟棚主体采用钢架结构。</t>
  </si>
  <si>
    <t>壮大村集体经济，为烤烟生产提质增效，吸纳脱贫劳动力就业，促进群众增收。</t>
  </si>
  <si>
    <t>龙潭村委会</t>
  </si>
  <si>
    <t>澄江市九村镇龙潭村委会鱼塘小组2023年财政衔接推进乡村振兴烤房建设项目</t>
  </si>
  <si>
    <t>建设安装14HP闭式空气源热泵烤房20座（包含烤房主体及内部设备安装）。</t>
  </si>
  <si>
    <t>澄江市九村镇东山村委会狮子山地质灾害整村易地搬迁安置点村内道路硬化基础设施建设项目</t>
  </si>
  <si>
    <t>1、村内道路硬化15200平方米；2、村内排水沟修筑1450米；3、挡墙浇筑212.00立方米；4、DN800混凝土承插管预埋30米；5、DN600混凝土承插管预埋81米；6、沉砂池修筑1座；</t>
  </si>
  <si>
    <t>通过项目的实施，将有效改善本村的基础设施条件，可解决该片区出行难等一系列保障问题，交通的便利促进本村与外界互通有无，更好的丰富和满足群众生活需求和精神文明的需求。</t>
  </si>
  <si>
    <t>澄江市九村镇龙潭村委会壮大集体经济大蚱取蔬菜产业种植基地</t>
  </si>
  <si>
    <t xml:space="preserve">1.大蚱取片区建设蔬菜种植基地面积60亩。2.种植基地水管网铺设建设约1000米。3.电力架设约800米。4.看守房建设。5.基地机耕道路硬化约300米。6.温室大棚配套设施1套。
</t>
  </si>
  <si>
    <t>壮大集体经济，带动附近脱贫劳动力和群众就业，促进群众增收，试行调整产业结构，以点带面，带动地方发展</t>
  </si>
  <si>
    <t>澄江市九村镇龙潭村委会壮大集体经济蔬菜产业种植基地</t>
  </si>
  <si>
    <t>1.在干海子片区建设蔬菜种植基地面积约40亩。2.种植基地水管网铺设建设。3.电力架设。4.看守房建设。5.基地机耕道路建设。6.温室大棚配套设施7.冷库及配套设施。</t>
  </si>
  <si>
    <t>带动脱贫户、群众收入≥200万元；增加村集体经济≥30万元。</t>
  </si>
  <si>
    <t>产业发展—农业社会化服务</t>
  </si>
  <si>
    <t>九村社区三家村农贸市场建设项目</t>
  </si>
  <si>
    <t>1、农贸市场交易场所10间； 2、蔬菜市场交易场地硬化15000平方米 ； 3、过磅房一间 ；4、修建排水沟2000米；5、农贸市场至温水河新村道路硬化700米</t>
  </si>
  <si>
    <t>建设三家村青花市场至温水河新村道路硬化改善了青花市场交通安全隐患，改善人居环境，提高村民幸福感。</t>
  </si>
  <si>
    <t>九村镇七江村委会黄草铺、左必母抗旱应急提水泵站建设项目</t>
  </si>
  <si>
    <r>
      <rPr>
        <sz val="10"/>
        <rFont val="方正仿宋_GBK"/>
        <charset val="134"/>
      </rPr>
      <t>计划在大沟箐汇入南盘江处建设泵站一座，提水至黄草铺山顶主水池，再进行二次提水至左必母笔架石主水池，自流覆盖左必母小组870耕地，黄草铺小组2730亩耕地，新建18.56m</t>
    </r>
    <r>
      <rPr>
        <sz val="10"/>
        <rFont val="Times New Roman"/>
        <charset val="134"/>
      </rPr>
      <t>³</t>
    </r>
    <r>
      <rPr>
        <sz val="10"/>
        <rFont val="方正仿宋_GBK"/>
        <charset val="134"/>
      </rPr>
      <t>沉砂池一座；新建水池 50m</t>
    </r>
    <r>
      <rPr>
        <sz val="10"/>
        <rFont val="Times New Roman"/>
        <charset val="134"/>
      </rPr>
      <t>³</t>
    </r>
    <r>
      <rPr>
        <sz val="10"/>
        <rFont val="方正仿宋_GBK"/>
        <charset val="134"/>
      </rPr>
      <t>、100m</t>
    </r>
    <r>
      <rPr>
        <sz val="10"/>
        <rFont val="Times New Roman"/>
        <charset val="134"/>
      </rPr>
      <t>³</t>
    </r>
    <r>
      <rPr>
        <sz val="10"/>
        <rFont val="方正仿宋_GBK"/>
        <charset val="134"/>
      </rPr>
      <t>、500m</t>
    </r>
    <r>
      <rPr>
        <sz val="10"/>
        <rFont val="Times New Roman"/>
        <charset val="134"/>
      </rPr>
      <t>³</t>
    </r>
    <r>
      <rPr>
        <sz val="10"/>
        <rFont val="方正仿宋_GBK"/>
        <charset val="134"/>
      </rPr>
      <t>各一座；新建提水管网xx米，提水站泵房供电配电设施一套（10kv架空电缆，含变压器、线路约500m）。</t>
    </r>
  </si>
  <si>
    <t>项目建设完成后可较好解决黄草铺、左必母小组抗旱生产用水困难，群众生产用水困难问题，节约群众成本。另一方面将有效提高项目区内的粮食作物和经济作物的产量，在进一步整合土地，涵养水源、减少水土流失的同时，提高土壤肥力，保证农作物稳产、高产，带动群众增收，壮大村集体经济。</t>
  </si>
  <si>
    <t>澄江市九村镇七江村委七江小组村内道路建设项目</t>
  </si>
  <si>
    <t>1. 村庄内部道路硬化564.14米，硬化面积5992.64平方米，道路修筑流水石389.27米；
2. 道路土方开挖4273.80立方米，道路回填风化料3071.60立方米，道路路基处理铺设土工格栅5300平方米；
3. 局部道路及边坡修筑2-5.5米高毛石挡土墙462.83米，毛石挡土墙体积1091.14立方米；
4. 道路局部安装波形护栏290米；
5. 场地内修筑排水沟105米，修筑沉砂池1座，预埋DNPE双壁波纹管15米。</t>
  </si>
  <si>
    <t>项目的建设，通过村庄整治，整合土地资源、道路硬化、公共基础设施建设，大大提高了七江小组的人居环境、交通环境及村民生产生活条件，节约了村民出行成本。</t>
  </si>
  <si>
    <t>九村镇七江村委会黄草铺小组现代农业产业基地项目</t>
  </si>
  <si>
    <t>投资140万元，在黄草铺小组片区租赁50亩农田，建设农业发展保温大棚20座；修建DN75管网架设约1千米，简易供电设施约1千米，修建机耕道路约800米，排水沟约400米，新建约500立方米蓄水池一个，看守房一座约60平方米。</t>
  </si>
  <si>
    <t>通过项目建设，推动当地蔬菜种植业发展，项目建成后，以村办公司合作模式，外包给村办公司同意运营管理、利用“村集体+企业+农户”模式壮大村集体经济收入，同时通过带动和吸纳周边农户种植蔬菜，吸纳脱贫户和监测对象就业，促进农户增收。</t>
  </si>
  <si>
    <t>九村镇七江村委会田坝小组抗旱应急提水泵站建设项目</t>
  </si>
  <si>
    <r>
      <rPr>
        <sz val="10"/>
        <rFont val="方正仿宋_GBK"/>
        <charset val="134"/>
      </rPr>
      <t>新建七江村田坝泵站一座，设计流量为 60m</t>
    </r>
    <r>
      <rPr>
        <sz val="10"/>
        <rFont val="Times New Roman"/>
        <charset val="134"/>
      </rPr>
      <t>³</t>
    </r>
    <r>
      <rPr>
        <sz val="10"/>
        <rFont val="方正仿宋_GBK"/>
        <charset val="134"/>
      </rPr>
      <t>/h，设计提水扬程为328m，选用流量60 m</t>
    </r>
    <r>
      <rPr>
        <sz val="10"/>
        <rFont val="Times New Roman"/>
        <charset val="134"/>
      </rPr>
      <t>³</t>
    </r>
    <r>
      <rPr>
        <sz val="10"/>
        <rFont val="方正仿宋_GBK"/>
        <charset val="134"/>
      </rPr>
      <t>/h，泵型为 250SLQJF60-330-110 的卧式漂浮潜水泵 1 台，水泵电机功率为110kw，新建配电室 16m</t>
    </r>
    <r>
      <rPr>
        <sz val="10"/>
        <rFont val="Times New Roman"/>
        <charset val="134"/>
      </rPr>
      <t>²</t>
    </r>
    <r>
      <rPr>
        <sz val="10"/>
        <rFont val="方正仿宋_GBK"/>
        <charset val="134"/>
      </rPr>
      <t>； 新建水池 1 座 200m</t>
    </r>
    <r>
      <rPr>
        <sz val="10"/>
        <rFont val="Times New Roman"/>
        <charset val="134"/>
      </rPr>
      <t>³</t>
    </r>
    <r>
      <rPr>
        <sz val="10"/>
        <rFont val="方正仿宋_GBK"/>
        <charset val="134"/>
      </rPr>
      <t>高位水池。；新建管道 2 条，一条为泵站提水管，规格为Φ133*6mm 无缝钢管；提水站泵房供电配电设施一套（一台160KVA10千伏变压器）。</t>
    </r>
  </si>
  <si>
    <t>项目实施，可充分发挥田坝小组区域内农田水利工程的灌溉功能，改变现状的有水用不着，农田靠天打粮，广种薄收的状况，大大提高现有水资源的辐射功能，变土地资源优势为经济优势。另一方面还能提高项目区的抗旱、防洪保收能力，帮助农民调整农业产业结构，发展经济作物，提高农民收入。 工程实施后，将有效提高项目区内的粮食作物和经济作物的产量，在进一步整合土地，涵养水源、减少水土流失的同时，提高土壤肥力，保证农作物稳产、高产，对整个项目区的生态环境是极为有利的。</t>
  </si>
  <si>
    <t>九村镇七江村委会新街小组人畜饮水工程建设项目</t>
  </si>
  <si>
    <t>投资25万元，帮新街小组更换人畜饮水管网。1.安装水表箱130个，水表130个。2.DN50镀锌管钢管800米。3.安装DN40镀锌钢管1800米。4.安装DN25镀锌钢管2500米。5、DN25减压阀135个、DN25球阀135个。</t>
  </si>
  <si>
    <t>更全面给予新街小组人畜饮水保障，提高群众用水质量，减少管堵、泄漏，提高自来水使用率，减少浪费。</t>
  </si>
  <si>
    <t>产业发展—小型农田水利设施管网铺设项目</t>
  </si>
  <si>
    <t>九村社区小型农田水利设施管网铺设建设项目</t>
  </si>
  <si>
    <t>在大地、九村一、二组鸡枞埂片区更换铺设管网，三个小组分别更换铺设3寸钢管约9500米、10500米、10500米。</t>
  </si>
  <si>
    <t>建设完毕后，每一个片区安一块水表，水费按每吨水不低于3元收取，降低农民的生产用水成本。</t>
  </si>
  <si>
    <t>海口镇</t>
  </si>
  <si>
    <t>松元村委会</t>
  </si>
  <si>
    <t>产业发展—其他</t>
  </si>
  <si>
    <t>澄江市海口镇松元村委会关地小组2023年财政衔接推进乡村振兴烤房建设项目</t>
  </si>
  <si>
    <t xml:space="preserve">    为加强农业产业配套基础设施建设，计划在关地小组新建一群电力热泵烤房，改善烤烟生产条件，提升烟叶烘烤质量，少数民族地区群众增收困难的问题。
    1. 新建轻钢结构管理房 1座，建筑面积 58.80 ㎡(内含值班室、配电室及储油间)。2.新建编烟棚一座，编烟棚长 29.20 米，宽5.30 米，建筑面积154.76 ㎡，编烟棚主体采用钢架结构，具体做法详见施工图。3.烤房片区混凝土场地硬化 506.00 ㎡。4.烤房场地铺设砂砾石380.00㎡。5.新建护栏:A1型护栏 120.00m。6.修筑入口大门1 座。7.建设安装14HP闭式空气源热泵烤房 10 座(包含烤房主体及内部设备安装)。8.为考虑安全场地内安装监控系统1套(具体参数由专业厂家二次深化设计)。9.购买电启动额定功率300kW三相柴油发电机1台。10.安装动力柜1台动力柜(内含柜体、双头刀闸、电流表、电压表、空开)。11.安装 315KVA 变压器1 台(专业公司设计安装)</t>
  </si>
  <si>
    <t xml:space="preserve"> 为加强农业产业配套基础设施建设，计划在关地小组新建一群电力热泵烤房，改善烤烟生产条件，提升烟叶烘烤质量，少数民族地区群众增收困难的问题。</t>
  </si>
  <si>
    <t>澄江市海口镇松元村委会石龙小组2023年财政衔接推进乡村振兴烤房建设项目</t>
  </si>
  <si>
    <r>
      <rPr>
        <sz val="10"/>
        <rFont val="方正仿宋_GBK"/>
        <charset val="134"/>
      </rPr>
      <t xml:space="preserve">    为加强农业产业配套基础设施建设，计划在石龙小组新建一群电力热泵烤房，改善烤烟生产条件，提升烟叶烘烤质量，少数民族地区群众增收困难的问题。
        1.新建轻钢结构管理房 1座，建筑面积 58.80 ㎡(内含值班室、配电室及储油间)。2.新建编烟棚一座，编烟棚长 29.20 米，宽5.30 米，建筑面积154.76 ㎡，编烟棚主体采用钢架结构，具体做法详见施工图。3.烤房片区混凝土场地硬化 506.00 ㎡。4.烤房场地铺设砂砾石470.00㎡。5.新建护栏:A1型护栏 85m；A2型护栏46 m。6.新建石挡土墙115m</t>
    </r>
    <r>
      <rPr>
        <sz val="10"/>
        <rFont val="宋体"/>
        <charset val="134"/>
      </rPr>
      <t>³</t>
    </r>
    <r>
      <rPr>
        <sz val="10"/>
        <rFont val="方正仿宋_GBK"/>
        <charset val="134"/>
      </rPr>
      <t>；7.修筑入口大门1 座。8.建设安装14HP闭式空气源热泵烤房 10 座(包含烤房主体及内部设备安装)。9.为考虑安全场地内安装监控系统1套(具体参数由专业厂家二次深化设计)。10.购买电启动额定功率300kW三相柴油发电机1台。11.安装动力柜1台动力柜(内含柜体、双头刀闸、电流表、电压表、空开)。12.安装 315KVA 变压器1 台(专业公司设计安装)。</t>
    </r>
  </si>
  <si>
    <t>为加强农业产业配套基础设施建设，计划在石龙小组新建一群电力热泵烤房，改善烤烟生产条件，提升烟叶烘烤质量，少数民族地区群众增收困难的问题。</t>
  </si>
  <si>
    <t>澄江市海口镇松元村委会松子园小组2023年财政衔接推进乡村振兴烤房建设项目</t>
  </si>
  <si>
    <t xml:space="preserve">    为加强农业产业配套基础设施建设，计划在松子元小组新建一群电力热泵烤房，改善烤烟生产条件，提升烟叶烘烤质量，少数民族地区群众增收困难的问题。
    1. 新建轻钢结构管理房 1座，建筑面积 58.80 ㎡(内含值班室、配电室及储油间)。2.新建编烟棚一座，编烟棚长 29.20 米，宽5.08米，建筑面积148.34 ㎡，编烟棚主体采用钢架结构，具体做法详见施工图。3.拆除现有空心砖石棉瓦简易房750.00㎡。4.拆除1.60m宽高0.45m砖砌体56m。5.拆除200mm厚混凝土场地115㎡。6.烤房片区混凝土场地硬化1080㎡。7.乔木移栽18株。8.建设安装14HP闭式空气源热泵烤房 10 座(包含烤房主体及内部设备安装)。9.为考虑安全场地内安装监控系统1套(具体参数由专业厂家二次深化设计)。10.购买电启动额定功率300kW三相柴油发电机1台。11.安装动力柜1台动力柜(内含柜体、双头刀闸、电流表、电压表、空开)。12.安装 315KVA 变压器1 台(专业公司设计安装)。</t>
  </si>
  <si>
    <t>为加强农业产业配套基础设施建设，计划在松子元小组新建一群电力热泵烤房，改善烤烟生产条件，提升烟叶烘烤质量，少数民族地区群众增收困难的问题。</t>
  </si>
  <si>
    <t xml:space="preserve">澄江市海口镇松元村委会2023年财政衔接推进乡村振兴—松元工业辣椒烘干基础设施建设项目 </t>
  </si>
  <si>
    <t xml:space="preserve">     松元村充分利用地红土地资源优势积极开发高原特色农产品，采取政府引导、市场主导的形式，以农民专业合作社为依托、农户为主体，推行“公司+合作社+党总支+农户”的种植模式发展工业辣椒特色种植产业，把土地资源转化为经济优势。为了提升农产品价值和农户利润空间，计划新一座工业辣椒烘干厂，加强联农带农机制促进农民增收。
1.新建钢结构烘干房1座，建筑占地面积998.00平方米，总建筑面积998.00平方米；2.新建轻钢结构管理用房一座，管理用房占地面积74.50平方米。总建筑面积74.50 平方米；3.新建轻钢结构发电机房一座，发电机房占地面积 57.70 平方米。总建筑面积 57.70 平方米；4.新建入口大门2座；砂砾石场地铺设3160平方米；混凝土场地硬化1650平方米；围栏修筑 370.00米；5.室外给排水、电力设施建设。具体详见工程量清单 。</t>
  </si>
  <si>
    <t>完成工业辣椒烘干厂建设，降低工业辣椒运输成本，同时提升单位产值，促进工业辣椒产业发展和农民增收。</t>
  </si>
  <si>
    <t>永和村委会</t>
  </si>
  <si>
    <t>澄江市海口镇2025年乡村振兴衔接资金项目——永和村韭菜交易市场配套基础设施建设工程</t>
  </si>
  <si>
    <t xml:space="preserve">     永和村是澄江市的七个建档立卡脱贫村之一，主要致贫原因是基础设施建设落后和产业发展不充分。自2015年实施精准扶贫后，为了加大产业扶持力度，永和村充分利用南盘江河谷地带的温热气候，大力发展韭菜种植业，通过多年的扶持发展壮大，目前永和村成为了澄江韭菜种植的主产地，种植面积2000多亩。为了方便群众售卖韭菜，永和村利用村内空地搭建简易的交易市场，引进农业企业进驻收购韭菜，从而降低群众的运输成本，提高经济收入。但由于场地过于简陋，缺少必要的遮雨棚和管理用房等，雨水季节及冬季严重影响交易活动。
   为此永和村计划在简易市场上搭建1346平方米的遮雨棚，配套建设一间管理用房、一间农资交易中心。从而提升韭菜交易市场的硬件条件，方便群众和壮大村集体经济。</t>
  </si>
  <si>
    <t>完善蔬菜交易市场必要的配套设施，改善交易市场硬件条件，降低蔬菜运输成本，促进产业发展和农民增收。</t>
  </si>
  <si>
    <t>带动农户发展生产增产增收—产品代销</t>
  </si>
  <si>
    <t>澄江市海口镇2025年乡村振兴衔接资金项目——松元村松子元小组水缸坝农业产业区农业生产供水工程</t>
  </si>
  <si>
    <t>水缸坝农业产业区位于松子元与浑水塘交界处，总面积600余亩，地势平坦，是松子元小组的农业主产区，但由于常年缺水导致产业发展有限，每年的小春产业发展不充分。
现计划对水缸坝设施供水工程，从湖外用水循环项目的主水池引水至水缸坝农业产业区，按照智能水表方便群众用水，从而解决水缸坝的缺水问题，促进农业产业发展，完善联农带农机制促进农民增收。</t>
  </si>
  <si>
    <t>完成主水池到田间地头分水管的安装，改善农业生产用水条件，充分发展大小春产业，促进农民增收；安装智能水表，刷卡取水、节约用水，方便群众生产和规范用水秩序。</t>
  </si>
  <si>
    <t>带动农户发展生产增产增收—托养托管</t>
  </si>
  <si>
    <t>海镜社区</t>
  </si>
  <si>
    <t>澄江市海口镇2025年乡村振兴衔接资金项目——海镜社区老得砍苹果种植产业道路建设工程</t>
  </si>
  <si>
    <t>为了充分盘活利用流转区土地，海镜社区以招商引资的方式引进一家农业企业到老得坎开放新的农业产业，种植高原苹果100余亩，为了解决产业区条件，计划对长700余米的产业区道路进行硬化，从而促进产业发展和带动沿湖流转区土地的盘活利用。</t>
  </si>
  <si>
    <t>完成苹果产业区道路硬化，改善生产条件，消除道路安全隐患，促进农业产业发展。</t>
  </si>
  <si>
    <t>澄江市海口镇2025年乡村振兴衔接资金项目——永和村委外浪塘村内排险工程</t>
  </si>
  <si>
    <t xml:space="preserve">     外浪塘小组是永和村委会下辖的一个村民小组，位于南盘江边，与宜良县竹山镇的徐家渡村隔江相望。由于地处边远，设施建设落后。脱贫攻坚期为了改善村民的居住条件，于2015年底启动整村拆除重建项目，于2017年1月建成完工。
     项目建成后，由于村庄北面的路口开挖面过大，导致每逢雨水季节经常出现滑坡，影响道路交通安全和阻塞水沟，导致山洪倒灌村内，影响村民的生命财产安全，现急需新建50余米挡土墙和100米排水沟。</t>
  </si>
  <si>
    <t>完成挡土墙和排水沟建设，排除交通安全隐患，改善通行条件，提升群众的幸福感和获得感。</t>
  </si>
  <si>
    <t>海口社区</t>
  </si>
  <si>
    <t>澄江市海口镇2025年乡村振兴衔接资金项目——海口社区上下红坡地质灾害搬迁点基础设施以工代赈建设工程</t>
  </si>
  <si>
    <t xml:space="preserve">    为了消除海口下红坡地质灾害点安全隐患和改善上红坡村民的居住条件，2023年海口镇对下红坡地灾区内的35户116人进行易地搬迁，对上红坡基础设施落后、居住环境差的54户195人进行迁村并点，规划用地面积34379.26㎡（约51亩），建筑占地面积12410.95 ㎡，总建筑面积34105㎡，规划安置居住户数97 户。目前群众自建房已经全部完成，但由于资金短缺问题，基础配套设施极其落后，导致村内部分区域高差较大、无挡土墙，严重危险村民生命财产安全；村内道路没有硬化，严重影响村民出行及居住；雨污设施未落实，影响村内环境卫生和抚仙湖保护。项目计划实施搬迁点村内的挡土墙、道路、雨污等急需实施的配套建设。</t>
  </si>
  <si>
    <t>完成上下红坡搬迁村村内挡土墙建设，消除村内道路垮塌风险，消除安全隐患；完成村内生活污水排污工程，解决村民生活污水排放问题；完成村内道路硬化工程，改善村民居住条件和人居环境。</t>
  </si>
  <si>
    <t>新村村委会</t>
  </si>
  <si>
    <t>澄江市海口镇2025年乡村振兴衔接资金项目——谷堆山农业产业发展项目</t>
  </si>
  <si>
    <t xml:space="preserve">     加快推进“头雁”培养工作，促进产业结构调整，强化联农带农机制，种植50亩西梅，积极创建农业示范基地。
     主要建设内容：改良土壤、种植西梅、完善供水设施、建设分果包装车间，搭建直播带货平台。</t>
  </si>
  <si>
    <t>实施改良土壤、种植西梅、完善供水设施、建设分果包装车间，搭建直播带货平台等建设，积极创建农业示范基地。</t>
  </si>
  <si>
    <t>海关社区</t>
  </si>
  <si>
    <t>澄江市海口镇2025年乡村振兴衔接资金项目——海关社区矣渡村乡村振兴文旅融合产业示范建设工程</t>
  </si>
  <si>
    <t>1.村内道路等基础设施提升改造；2.村内污水管网提升改造；3.停车场提升改造；4.村内变压器扩容；5.新建专家工作站</t>
  </si>
  <si>
    <t>完善乡村农文旅产业配套基础设施建设，吸引客流量，带动当地旅游产业发展，推进乡村振兴示范建设。</t>
  </si>
  <si>
    <t>澄江市海口镇海关社区民族团结进步示范村项目</t>
  </si>
  <si>
    <t>该项目占地面积5000平方米，土地现状为沙石地面，土地性质为村集体建设用地。一是投资78万元对4800平方米的沙石路面进行硬化。二是投资32万元建设农村特色市集，新建木质房屋200平方米及部分临时农产品交易点，带动周边群众自产的蓝莓、葡萄等农产品交易。</t>
  </si>
  <si>
    <t xml:space="preserve"> 该项目采取“政府+村集体+群众”的模式，用集体土地入股，争取上级部门资金及集体自筹资金模式进行建设，建成后由村办公司运营。。社会效益：本项目能够有力地促进海关社区农业、旅游业发展的集约化、规模化、产业化，可以形成良好的产业配套条件和投资环境，有利于形成以“文旅+产业”为核心的产业结构，进一步改善投资环境，对区域发展有极大的促进作用。经济效益：本项目的建设和实施将有效带动多行业的发展，同时提升村庄知名度和产业品牌，促进村10户餐饮业、15户民宿业的发展，农业方面可带动10亩葡萄、100亩蓝莓、20亩桃子及500余亩各类蔬菜种植交易，带动约200人就业增收。村集体经济每年增收15万元，促进矣渡片区服务能力的提升。</t>
  </si>
  <si>
    <t>路居镇</t>
  </si>
  <si>
    <t>三百亩村委会</t>
  </si>
  <si>
    <t>澄江市路居镇2025年财政衔接推进乡村振兴—路居镇三百亩莫洛山柏油路建设项目</t>
  </si>
  <si>
    <t>改建</t>
  </si>
  <si>
    <t>三莫公路长1.6千米，现为弹石路。因年久失修，路面坑洼不平，为改善人居环境，促进旅游业发展，拟建设成柏油路。</t>
  </si>
  <si>
    <t>通过建设莫洛山柏油路，提升人居环境，促进旅游业发展。</t>
  </si>
  <si>
    <t>澄江市路居镇2025年财政衔接推进乡村振兴-冷库建设项目</t>
  </si>
  <si>
    <t>三百亩村委会家家户户种植香椿，为使村民的香椿卖上好价钱，村集体公司统购统销，拟建设冷库，促进香椿产业发展。</t>
  </si>
  <si>
    <t>通过建设冷库，促进香椿产业发展。</t>
  </si>
  <si>
    <t>产业发展—品牌打造和展销平台</t>
  </si>
  <si>
    <t>澄江市路居镇2025年财政衔接推进乡村振兴-香椿有机认证项目</t>
  </si>
  <si>
    <t>三百亩的香椿已连续认证2年，为使香椿价格稳定，需每年做有机产品认证。</t>
  </si>
  <si>
    <t>通过香椿有机产品认证，促进香椿产业发展。</t>
  </si>
  <si>
    <t>澄江市右所镇梅玉后山蓝莓产业园建设项目</t>
  </si>
  <si>
    <t>该项目总占地面积约150亩，计划在梅玉后山地块约150亩进行土地平整，新建温室全自动化种植大棚约145亩，新建配套用房1座约300平方米，新购进水肥一体化自动设备，种植棚内配备温湿度传感器，气候环境控制器及软件，无线数据传输节点设备，使用物联网进行关键硬件监测，全园监控系统，建立蓄水池5m*6m*2，铺设地膜、配套滴灌管网等，实现蓝莓种植尾水尾液收集利用，后续计划出租给企业进行规模化蓝莓种植。</t>
  </si>
  <si>
    <t>项目的实施为右所蓝莓产业发展提供基础，将有利于农村经济发展，促进移民增收，在新农村建设政策支持下赋予广大农民平等的发展机会，平等的发展能力，项目对于推动当地经济快速发展具有促进作用，对缩小城乡差距与贫富差距，努力实现共同富裕有积极作用。</t>
  </si>
  <si>
    <t>澄江市右所镇蓝莓交易市场</t>
  </si>
  <si>
    <t>室外场地硬化800平方米；新建厂房基础、地平1000平方米，新建钢材墙屋面、顶棚；新建120平方米配电房1座；新建排水渠1400米；新建0-5℃冷藏库4间、0-5℃预冷库4间、5-10℃加工车间4间；安装冷库板、地面挤塑板、冷库压缩机组、库内蒸发器、制冷管道、电路控制系统等。</t>
  </si>
  <si>
    <t>根本改善基层农特产品服务条件，提高农户生活质量，为加快农户致富步伐奠定良好的基础；项目建成后通过交易市场质量把关品牌提升，线上电商平台与线下实体销售的双重渠道，将蓝莓推向市场，通过推行“订单农业”、“合同农业”，为蓝莓种植户提供销售平台，巩固壮大吉花社区村集体经济收入，防止群众返贫，间接带动农户和经营者增收。</t>
  </si>
  <si>
    <t>产业发展—加工流通-市场建设和农村物流</t>
  </si>
  <si>
    <t>澄江市龙街街道2025年标准化农产品蓝莓分拣中心项目</t>
  </si>
  <si>
    <t>新建钢结构蓝莓交易大棚2000平方米，内含分拣区、储藏区、交易区；新建服务中心用房一栋200平方米；场地硬化1300平方米；新建室外雨污管网300米；室外电力配置安装一项。</t>
  </si>
  <si>
    <t>通过实施澄江市龙街街道2025年标准化农产品蓝莓交易市场项目，能够巩固拓展龙街街道脱贫攻坚成果，促进经济发展，壮大村集体经济收入，解决周边群众就业问题，全面推进龙街街道物质文明、精神文明、生态文明建设，实现乡村振兴发展。</t>
  </si>
  <si>
    <t>白牛社区</t>
  </si>
  <si>
    <t>龙街街道养白牛社区白石坝老腊肉加工厂房扩建项目</t>
  </si>
  <si>
    <r>
      <rPr>
        <sz val="10"/>
        <rFont val="方正仿宋_GBK"/>
        <charset val="0"/>
      </rPr>
      <t xml:space="preserve">
</t>
    </r>
    <r>
      <rPr>
        <sz val="10"/>
        <rFont val="方正仿宋_GBK"/>
        <charset val="134"/>
      </rPr>
      <t>（</t>
    </r>
    <r>
      <rPr>
        <sz val="10"/>
        <rFont val="方正仿宋_GBK"/>
        <charset val="0"/>
      </rPr>
      <t>1</t>
    </r>
    <r>
      <rPr>
        <sz val="10"/>
        <rFont val="方正仿宋_GBK"/>
        <charset val="134"/>
      </rPr>
      <t>）投资</t>
    </r>
    <r>
      <rPr>
        <sz val="10"/>
        <rFont val="方正仿宋_GBK"/>
        <charset val="0"/>
      </rPr>
      <t>70</t>
    </r>
    <r>
      <rPr>
        <sz val="10"/>
        <rFont val="方正仿宋_GBK"/>
        <charset val="134"/>
      </rPr>
      <t>万元，在养白牛社区猴子箐九组空地新建</t>
    </r>
    <r>
      <rPr>
        <sz val="10"/>
        <rFont val="方正仿宋_GBK"/>
        <charset val="0"/>
      </rPr>
      <t>1</t>
    </r>
    <r>
      <rPr>
        <sz val="10"/>
        <rFont val="方正仿宋_GBK"/>
        <charset val="134"/>
      </rPr>
      <t>层</t>
    </r>
    <r>
      <rPr>
        <sz val="10"/>
        <rFont val="方正仿宋_GBK"/>
        <charset val="0"/>
      </rPr>
      <t>300</t>
    </r>
    <r>
      <rPr>
        <sz val="10"/>
        <rFont val="方正仿宋_GBK"/>
        <charset val="134"/>
      </rPr>
      <t>平方米老腊肉加工厂房（包括：加工区、晾晒区、储存区、门窗、防虫、晾挂钢架等设施设备）。</t>
    </r>
    <r>
      <rPr>
        <sz val="10"/>
        <rFont val="方正仿宋_GBK"/>
        <charset val="0"/>
      </rPr>
      <t xml:space="preserve">
</t>
    </r>
    <r>
      <rPr>
        <sz val="10"/>
        <rFont val="方正仿宋_GBK"/>
        <charset val="134"/>
      </rPr>
      <t>（</t>
    </r>
    <r>
      <rPr>
        <sz val="10"/>
        <rFont val="方正仿宋_GBK"/>
        <charset val="0"/>
      </rPr>
      <t>2</t>
    </r>
    <r>
      <rPr>
        <sz val="10"/>
        <rFont val="方正仿宋_GBK"/>
        <charset val="134"/>
      </rPr>
      <t>）投资</t>
    </r>
    <r>
      <rPr>
        <sz val="10"/>
        <rFont val="方正仿宋_GBK"/>
        <charset val="0"/>
      </rPr>
      <t>5</t>
    </r>
    <r>
      <rPr>
        <sz val="10"/>
        <rFont val="方正仿宋_GBK"/>
        <charset val="134"/>
      </rPr>
      <t>万元用于老腊肉厂房水电设施建设及完善相关附属设施。</t>
    </r>
    <r>
      <rPr>
        <sz val="10"/>
        <rFont val="方正仿宋_GBK"/>
        <charset val="0"/>
      </rPr>
      <t xml:space="preserve">
</t>
    </r>
  </si>
  <si>
    <t xml:space="preserve">生产腊肉每年预计增收12万元，白石坝腊肉腌制需要工作人员，直接吸纳10余人就业，间接带动生猪养殖、运输、屠宰等百余人就业，缓解土地流转后当地的就业压力。 </t>
  </si>
  <si>
    <t>中共澄江市委组织部</t>
  </si>
  <si>
    <t>右所镇小湾社区旅居建设项目</t>
  </si>
  <si>
    <r>
      <rPr>
        <sz val="10"/>
        <rFont val="方正仿宋_GBK"/>
        <charset val="134"/>
      </rPr>
      <t>（</t>
    </r>
    <r>
      <rPr>
        <sz val="10"/>
        <rFont val="方正仿宋_GBK"/>
        <charset val="0"/>
      </rPr>
      <t>1</t>
    </r>
    <r>
      <rPr>
        <sz val="10"/>
        <rFont val="方正仿宋_GBK"/>
        <charset val="134"/>
      </rPr>
      <t>）建筑外观改造，修缮外立面</t>
    </r>
    <r>
      <rPr>
        <sz val="10"/>
        <rFont val="方正仿宋_GBK"/>
        <charset val="0"/>
      </rPr>
      <t>720</t>
    </r>
    <r>
      <rPr>
        <sz val="10"/>
        <rFont val="方正仿宋_GBK"/>
        <charset val="134"/>
      </rPr>
      <t>㎡，投资概算</t>
    </r>
    <r>
      <rPr>
        <sz val="10"/>
        <rFont val="方正仿宋_GBK"/>
        <charset val="0"/>
      </rPr>
      <t>10</t>
    </r>
    <r>
      <rPr>
        <sz val="10"/>
        <rFont val="方正仿宋_GBK"/>
        <charset val="134"/>
      </rPr>
      <t>万元。</t>
    </r>
    <r>
      <rPr>
        <sz val="10"/>
        <rFont val="方正仿宋_GBK"/>
        <charset val="0"/>
      </rPr>
      <t xml:space="preserve">
</t>
    </r>
    <r>
      <rPr>
        <sz val="10"/>
        <rFont val="方正仿宋_GBK"/>
        <charset val="134"/>
      </rPr>
      <t>（</t>
    </r>
    <r>
      <rPr>
        <sz val="10"/>
        <rFont val="方正仿宋_GBK"/>
        <charset val="0"/>
      </rPr>
      <t>2</t>
    </r>
    <r>
      <rPr>
        <sz val="10"/>
        <rFont val="方正仿宋_GBK"/>
        <charset val="134"/>
      </rPr>
      <t>）内部空间改造，投资概算</t>
    </r>
    <r>
      <rPr>
        <sz val="10"/>
        <rFont val="方正仿宋_GBK"/>
        <charset val="0"/>
      </rPr>
      <t>60</t>
    </r>
    <r>
      <rPr>
        <sz val="10"/>
        <rFont val="方正仿宋_GBK"/>
        <charset val="134"/>
      </rPr>
      <t>万元。①室内改造装修，约</t>
    </r>
    <r>
      <rPr>
        <sz val="10"/>
        <rFont val="方正仿宋_GBK"/>
        <charset val="0"/>
      </rPr>
      <t>420</t>
    </r>
    <r>
      <rPr>
        <sz val="10"/>
        <rFont val="方正仿宋_GBK"/>
        <charset val="134"/>
      </rPr>
      <t>㎡，投资概算</t>
    </r>
    <r>
      <rPr>
        <sz val="10"/>
        <rFont val="方正仿宋_GBK"/>
        <charset val="0"/>
      </rPr>
      <t>40</t>
    </r>
    <r>
      <rPr>
        <sz val="10"/>
        <rFont val="方正仿宋_GBK"/>
        <charset val="134"/>
      </rPr>
      <t>万元。②设施设备配置，配置</t>
    </r>
    <r>
      <rPr>
        <sz val="10"/>
        <rFont val="方正仿宋_GBK"/>
        <charset val="0"/>
      </rPr>
      <t>15</t>
    </r>
    <r>
      <rPr>
        <sz val="10"/>
        <rFont val="方正仿宋_GBK"/>
        <charset val="134"/>
      </rPr>
      <t>个客房设施（包含空调、电视、家具等），投资概算</t>
    </r>
    <r>
      <rPr>
        <sz val="10"/>
        <rFont val="方正仿宋_GBK"/>
        <charset val="0"/>
      </rPr>
      <t>20</t>
    </r>
    <r>
      <rPr>
        <sz val="10"/>
        <rFont val="方正仿宋_GBK"/>
        <charset val="134"/>
      </rPr>
      <t>万元。</t>
    </r>
  </si>
  <si>
    <t>项目建成计产生收益20万余元，为当地提供10余个就业岗位，提高区域就业率，形成互相促进的产业体系。</t>
  </si>
  <si>
    <t>海口镇海关社区矣渡旅居建设项目</t>
  </si>
  <si>
    <r>
      <rPr>
        <sz val="10"/>
        <rFont val="方正仿宋_GBK"/>
        <charset val="134"/>
      </rPr>
      <t>盘活闲置原海关社区矣渡小组老村内海关村委闲置</t>
    </r>
    <r>
      <rPr>
        <sz val="10"/>
        <rFont val="方正仿宋_GBK"/>
        <charset val="0"/>
      </rPr>
      <t>300</t>
    </r>
    <r>
      <rPr>
        <sz val="10"/>
        <rFont val="方正仿宋_GBK"/>
        <charset val="134"/>
      </rPr>
      <t>平米房屋，改造装修对外出租，资金用于：</t>
    </r>
    <r>
      <rPr>
        <sz val="10"/>
        <rFont val="方正仿宋_GBK"/>
        <charset val="0"/>
      </rPr>
      <t xml:space="preserve">
</t>
    </r>
    <r>
      <rPr>
        <sz val="10"/>
        <rFont val="方正仿宋_GBK"/>
        <charset val="134"/>
      </rPr>
      <t>（</t>
    </r>
    <r>
      <rPr>
        <sz val="10"/>
        <rFont val="方正仿宋_GBK"/>
        <charset val="0"/>
      </rPr>
      <t>1</t>
    </r>
    <r>
      <rPr>
        <sz val="10"/>
        <rFont val="方正仿宋_GBK"/>
        <charset val="134"/>
      </rPr>
      <t>）房屋主体修缮：①夯筑土基墙面</t>
    </r>
    <r>
      <rPr>
        <sz val="10"/>
        <rFont val="方正仿宋_GBK"/>
        <charset val="0"/>
      </rPr>
      <t>500</t>
    </r>
    <r>
      <rPr>
        <sz val="10"/>
        <rFont val="方正仿宋_GBK"/>
        <charset val="134"/>
      </rPr>
      <t>㎡，小计</t>
    </r>
    <r>
      <rPr>
        <sz val="10"/>
        <rFont val="方正仿宋_GBK"/>
        <charset val="0"/>
      </rPr>
      <t>35</t>
    </r>
    <r>
      <rPr>
        <sz val="10"/>
        <rFont val="方正仿宋_GBK"/>
        <charset val="134"/>
      </rPr>
      <t>万元；②柱体加固，小计</t>
    </r>
    <r>
      <rPr>
        <sz val="10"/>
        <rFont val="方正仿宋_GBK"/>
        <charset val="0"/>
      </rPr>
      <t>17</t>
    </r>
    <r>
      <rPr>
        <sz val="10"/>
        <rFont val="方正仿宋_GBK"/>
        <charset val="134"/>
      </rPr>
      <t>万元；③瓦顶加固</t>
    </r>
    <r>
      <rPr>
        <sz val="10"/>
        <rFont val="方正仿宋_GBK"/>
        <charset val="0"/>
      </rPr>
      <t>220</t>
    </r>
    <r>
      <rPr>
        <sz val="10"/>
        <rFont val="方正仿宋_GBK"/>
        <charset val="134"/>
      </rPr>
      <t>㎡，小计</t>
    </r>
    <r>
      <rPr>
        <sz val="10"/>
        <rFont val="方正仿宋_GBK"/>
        <charset val="0"/>
      </rPr>
      <t>20</t>
    </r>
    <r>
      <rPr>
        <sz val="10"/>
        <rFont val="方正仿宋_GBK"/>
        <charset val="134"/>
      </rPr>
      <t>万元。共计</t>
    </r>
    <r>
      <rPr>
        <sz val="10"/>
        <rFont val="方正仿宋_GBK"/>
        <charset val="0"/>
      </rPr>
      <t>72</t>
    </r>
    <r>
      <rPr>
        <sz val="10"/>
        <rFont val="方正仿宋_GBK"/>
        <charset val="134"/>
      </rPr>
      <t>万元。</t>
    </r>
    <r>
      <rPr>
        <sz val="10"/>
        <rFont val="方正仿宋_GBK"/>
        <charset val="0"/>
      </rPr>
      <t xml:space="preserve">
</t>
    </r>
    <r>
      <rPr>
        <sz val="10"/>
        <rFont val="方正仿宋_GBK"/>
        <charset val="134"/>
      </rPr>
      <t>（</t>
    </r>
    <r>
      <rPr>
        <sz val="10"/>
        <rFont val="方正仿宋_GBK"/>
        <charset val="0"/>
      </rPr>
      <t>2</t>
    </r>
    <r>
      <rPr>
        <sz val="10"/>
        <rFont val="方正仿宋_GBK"/>
        <charset val="134"/>
      </rPr>
      <t>）硬装改造：①地面铺设</t>
    </r>
    <r>
      <rPr>
        <sz val="10"/>
        <rFont val="方正仿宋_GBK"/>
        <charset val="0"/>
      </rPr>
      <t>220</t>
    </r>
    <r>
      <rPr>
        <sz val="10"/>
        <rFont val="方正仿宋_GBK"/>
        <charset val="134"/>
      </rPr>
      <t>㎡，小计</t>
    </r>
    <r>
      <rPr>
        <sz val="10"/>
        <rFont val="方正仿宋_GBK"/>
        <charset val="0"/>
      </rPr>
      <t>10</t>
    </r>
    <r>
      <rPr>
        <sz val="10"/>
        <rFont val="方正仿宋_GBK"/>
        <charset val="134"/>
      </rPr>
      <t>万元；②墙面粉刷</t>
    </r>
    <r>
      <rPr>
        <sz val="10"/>
        <rFont val="方正仿宋_GBK"/>
        <charset val="0"/>
      </rPr>
      <t>2000</t>
    </r>
    <r>
      <rPr>
        <sz val="10"/>
        <rFont val="方正仿宋_GBK"/>
        <charset val="134"/>
      </rPr>
      <t>㎡，小计</t>
    </r>
    <r>
      <rPr>
        <sz val="10"/>
        <rFont val="方正仿宋_GBK"/>
        <charset val="0"/>
      </rPr>
      <t>17</t>
    </r>
    <r>
      <rPr>
        <sz val="10"/>
        <rFont val="方正仿宋_GBK"/>
        <charset val="134"/>
      </rPr>
      <t>万元；③室内吊顶</t>
    </r>
    <r>
      <rPr>
        <sz val="10"/>
        <rFont val="方正仿宋_GBK"/>
        <charset val="0"/>
      </rPr>
      <t>400</t>
    </r>
    <r>
      <rPr>
        <sz val="10"/>
        <rFont val="方正仿宋_GBK"/>
        <charset val="134"/>
      </rPr>
      <t>㎡，小计</t>
    </r>
    <r>
      <rPr>
        <sz val="10"/>
        <rFont val="方正仿宋_GBK"/>
        <charset val="0"/>
      </rPr>
      <t>13</t>
    </r>
    <r>
      <rPr>
        <sz val="10"/>
        <rFont val="方正仿宋_GBK"/>
        <charset val="134"/>
      </rPr>
      <t>万元。共计</t>
    </r>
    <r>
      <rPr>
        <sz val="10"/>
        <rFont val="方正仿宋_GBK"/>
        <charset val="0"/>
      </rPr>
      <t>40</t>
    </r>
    <r>
      <rPr>
        <sz val="10"/>
        <rFont val="方正仿宋_GBK"/>
        <charset val="134"/>
      </rPr>
      <t>万元。</t>
    </r>
    <r>
      <rPr>
        <sz val="10"/>
        <rFont val="方正仿宋_GBK"/>
        <charset val="0"/>
      </rPr>
      <t xml:space="preserve">
</t>
    </r>
    <r>
      <rPr>
        <sz val="10"/>
        <rFont val="方正仿宋_GBK"/>
        <charset val="134"/>
      </rPr>
      <t>（</t>
    </r>
    <r>
      <rPr>
        <sz val="10"/>
        <rFont val="方正仿宋_GBK"/>
        <charset val="0"/>
      </rPr>
      <t>3</t>
    </r>
    <r>
      <rPr>
        <sz val="10"/>
        <rFont val="方正仿宋_GBK"/>
        <charset val="134"/>
      </rPr>
      <t>）室内软装：床铺、茶几、摆件、布艺家居等共计</t>
    </r>
    <r>
      <rPr>
        <sz val="10"/>
        <rFont val="方正仿宋_GBK"/>
        <charset val="0"/>
      </rPr>
      <t>20</t>
    </r>
    <r>
      <rPr>
        <sz val="10"/>
        <rFont val="方正仿宋_GBK"/>
        <charset val="134"/>
      </rPr>
      <t>万元。</t>
    </r>
    <r>
      <rPr>
        <sz val="10"/>
        <rFont val="方正仿宋_GBK"/>
        <charset val="0"/>
      </rPr>
      <t xml:space="preserve">
</t>
    </r>
    <r>
      <rPr>
        <sz val="10"/>
        <rFont val="方正仿宋_GBK"/>
        <charset val="134"/>
      </rPr>
      <t>（</t>
    </r>
    <r>
      <rPr>
        <sz val="10"/>
        <rFont val="方正仿宋_GBK"/>
        <charset val="0"/>
      </rPr>
      <t>4</t>
    </r>
    <r>
      <rPr>
        <sz val="10"/>
        <rFont val="方正仿宋_GBK"/>
        <charset val="134"/>
      </rPr>
      <t>）室内设备：空调系统、水电系统、排水系统等共计</t>
    </r>
    <r>
      <rPr>
        <sz val="10"/>
        <rFont val="方正仿宋_GBK"/>
        <charset val="0"/>
      </rPr>
      <t>40</t>
    </r>
    <r>
      <rPr>
        <sz val="10"/>
        <rFont val="方正仿宋_GBK"/>
        <charset val="134"/>
      </rPr>
      <t>万元；</t>
    </r>
    <r>
      <rPr>
        <sz val="10"/>
        <rFont val="方正仿宋_GBK"/>
        <charset val="0"/>
      </rPr>
      <t xml:space="preserve">
</t>
    </r>
    <r>
      <rPr>
        <sz val="10"/>
        <rFont val="方正仿宋_GBK"/>
        <charset val="134"/>
      </rPr>
      <t>（</t>
    </r>
    <r>
      <rPr>
        <sz val="10"/>
        <rFont val="方正仿宋_GBK"/>
        <charset val="0"/>
      </rPr>
      <t>5</t>
    </r>
    <r>
      <rPr>
        <sz val="10"/>
        <rFont val="方正仿宋_GBK"/>
        <charset val="134"/>
      </rPr>
      <t>）安全设施：监控系统、防火设施等共计</t>
    </r>
    <r>
      <rPr>
        <sz val="10"/>
        <rFont val="方正仿宋_GBK"/>
        <charset val="0"/>
      </rPr>
      <t>8</t>
    </r>
    <r>
      <rPr>
        <sz val="10"/>
        <rFont val="方正仿宋_GBK"/>
        <charset val="134"/>
      </rPr>
      <t>万元。</t>
    </r>
  </si>
  <si>
    <t>项目预计建成4套套房，以月租、季租、年租等长短期结合出租方式，为游客提供旅居体验、康养休闲等服务，减轻旅游季节影响，预计实现年收入8万元，同时带动周边餐饮、旅游等相关产业发展。</t>
  </si>
  <si>
    <t>右所镇吉花社区洋潦营乡村大食堂建设项目</t>
  </si>
  <si>
    <r>
      <rPr>
        <sz val="10"/>
        <rFont val="方正仿宋_GBK"/>
        <charset val="134"/>
      </rPr>
      <t>拆除原洋潦营小组简易用房，新建洋潦营农耕文化体验馆用房</t>
    </r>
    <r>
      <rPr>
        <sz val="10"/>
        <rFont val="方正仿宋_GBK"/>
        <charset val="0"/>
      </rPr>
      <t>1</t>
    </r>
    <r>
      <rPr>
        <sz val="10"/>
        <rFont val="方正仿宋_GBK"/>
        <charset val="134"/>
      </rPr>
      <t>栋。项目建设主要内容为乡村大食堂：</t>
    </r>
    <r>
      <rPr>
        <sz val="10"/>
        <rFont val="方正仿宋_GBK"/>
        <charset val="0"/>
      </rPr>
      <t xml:space="preserve">
</t>
    </r>
    <r>
      <rPr>
        <sz val="10"/>
        <rFont val="方正仿宋_GBK"/>
        <charset val="134"/>
      </rPr>
      <t>（</t>
    </r>
    <r>
      <rPr>
        <sz val="10"/>
        <rFont val="方正仿宋_GBK"/>
        <charset val="0"/>
      </rPr>
      <t>1</t>
    </r>
    <r>
      <rPr>
        <sz val="10"/>
        <rFont val="方正仿宋_GBK"/>
        <charset val="134"/>
      </rPr>
      <t>）建筑主体，概算投资</t>
    </r>
    <r>
      <rPr>
        <sz val="10"/>
        <rFont val="方正仿宋_GBK"/>
        <charset val="0"/>
      </rPr>
      <t>40</t>
    </r>
    <r>
      <rPr>
        <sz val="10"/>
        <rFont val="方正仿宋_GBK"/>
        <charset val="134"/>
      </rPr>
      <t>万元。①结构建设，建筑面积约</t>
    </r>
    <r>
      <rPr>
        <sz val="10"/>
        <rFont val="方正仿宋_GBK"/>
        <charset val="0"/>
      </rPr>
      <t>300</t>
    </r>
    <r>
      <rPr>
        <sz val="10"/>
        <rFont val="方正仿宋_GBK"/>
        <charset val="134"/>
      </rPr>
      <t>平方米，投资概算</t>
    </r>
    <r>
      <rPr>
        <sz val="10"/>
        <rFont val="方正仿宋_GBK"/>
        <charset val="0"/>
      </rPr>
      <t>25</t>
    </r>
    <r>
      <rPr>
        <sz val="10"/>
        <rFont val="方正仿宋_GBK"/>
        <charset val="134"/>
      </rPr>
      <t>万元；②就餐区，建设可容纳</t>
    </r>
    <r>
      <rPr>
        <sz val="10"/>
        <rFont val="方正仿宋_GBK"/>
        <charset val="0"/>
      </rPr>
      <t>150-200</t>
    </r>
    <r>
      <rPr>
        <sz val="10"/>
        <rFont val="方正仿宋_GBK"/>
        <charset val="134"/>
      </rPr>
      <t>人就餐区，投资概算</t>
    </r>
    <r>
      <rPr>
        <sz val="10"/>
        <rFont val="方正仿宋_GBK"/>
        <charset val="0"/>
      </rPr>
      <t>15</t>
    </r>
    <r>
      <rPr>
        <sz val="10"/>
        <rFont val="方正仿宋_GBK"/>
        <charset val="134"/>
      </rPr>
      <t>万元</t>
    </r>
    <r>
      <rPr>
        <sz val="10"/>
        <rFont val="方正仿宋_GBK"/>
        <charset val="0"/>
      </rPr>
      <t xml:space="preserve">.
</t>
    </r>
    <r>
      <rPr>
        <sz val="10"/>
        <rFont val="方正仿宋_GBK"/>
        <charset val="134"/>
      </rPr>
      <t>（</t>
    </r>
    <r>
      <rPr>
        <sz val="10"/>
        <rFont val="方正仿宋_GBK"/>
        <charset val="0"/>
      </rPr>
      <t>2</t>
    </r>
    <r>
      <rPr>
        <sz val="10"/>
        <rFont val="方正仿宋_GBK"/>
        <charset val="134"/>
      </rPr>
      <t>）厨房操作区，面积约</t>
    </r>
    <r>
      <rPr>
        <sz val="10"/>
        <rFont val="方正仿宋_GBK"/>
        <charset val="0"/>
      </rPr>
      <t>80</t>
    </r>
    <r>
      <rPr>
        <sz val="10"/>
        <rFont val="方正仿宋_GBK"/>
        <charset val="134"/>
      </rPr>
      <t>㎡，投资概算</t>
    </r>
    <r>
      <rPr>
        <sz val="10"/>
        <rFont val="方正仿宋_GBK"/>
        <charset val="0"/>
      </rPr>
      <t>20</t>
    </r>
    <r>
      <rPr>
        <sz val="10"/>
        <rFont val="方正仿宋_GBK"/>
        <charset val="134"/>
      </rPr>
      <t>万元。</t>
    </r>
    <r>
      <rPr>
        <sz val="10"/>
        <rFont val="方正仿宋_GBK"/>
        <charset val="0"/>
      </rPr>
      <t xml:space="preserve">
</t>
    </r>
    <r>
      <rPr>
        <sz val="10"/>
        <rFont val="方正仿宋_GBK"/>
        <charset val="134"/>
      </rPr>
      <t>（</t>
    </r>
    <r>
      <rPr>
        <sz val="10"/>
        <rFont val="方正仿宋_GBK"/>
        <charset val="0"/>
      </rPr>
      <t>3</t>
    </r>
    <r>
      <rPr>
        <sz val="10"/>
        <rFont val="方正仿宋_GBK"/>
        <charset val="134"/>
      </rPr>
      <t>）水电系统，投资概算</t>
    </r>
    <r>
      <rPr>
        <sz val="10"/>
        <rFont val="方正仿宋_GBK"/>
        <charset val="0"/>
      </rPr>
      <t>10</t>
    </r>
    <r>
      <rPr>
        <sz val="10"/>
        <rFont val="方正仿宋_GBK"/>
        <charset val="134"/>
      </rPr>
      <t>万元。</t>
    </r>
  </si>
  <si>
    <t>项目建成后通过经营乡村大食堂预计产生收益5万余元，配套农耕文化体验馆场地、旅游项目的开发和经营，带动周边村民创业，群众增收致富。</t>
  </si>
  <si>
    <t>尖山社区</t>
  </si>
  <si>
    <t>龙街街道尖山社区农业种植基地建设项目</t>
  </si>
  <si>
    <t xml:space="preserve">
（1）投资80万元（省级财政衔接推进乡村振兴补助资金70万元，社区自筹资金10万元）在该地块建设现代化设施钢架大棚50亩，成本约1.6万元/亩。
（2）投资20万元在该地块建设水泵站1个，铺设灌溉水网主管14000米、滴灌水管等，购买高扬程水机1个，安装三相变压器1个。</t>
  </si>
  <si>
    <t>集体增收预计10万元，直接吸纳100余人次就业，间接带动村民就近务工，推动周边地区经济发展，促进城乡一体化发展。</t>
  </si>
  <si>
    <t>中坝社区</t>
  </si>
  <si>
    <t>路居镇中坝社区食用菌工厂化种植车间改造项目</t>
  </si>
  <si>
    <r>
      <rPr>
        <sz val="10"/>
        <rFont val="方正仿宋_GBK"/>
        <charset val="134"/>
      </rPr>
      <t>将社区</t>
    </r>
    <r>
      <rPr>
        <sz val="10"/>
        <rFont val="方正仿宋_GBK"/>
        <charset val="0"/>
      </rPr>
      <t>50</t>
    </r>
    <r>
      <rPr>
        <sz val="10"/>
        <rFont val="方正仿宋_GBK"/>
        <charset val="134"/>
      </rPr>
      <t>个电烤棚改造为食用菌工厂化种植车间，改造面积约</t>
    </r>
    <r>
      <rPr>
        <sz val="10"/>
        <rFont val="方正仿宋_GBK"/>
        <charset val="0"/>
      </rPr>
      <t>3600</t>
    </r>
    <r>
      <rPr>
        <sz val="10"/>
        <rFont val="方正仿宋_GBK"/>
        <charset val="134"/>
      </rPr>
      <t>平方米，发展食用菌工厂化种植。</t>
    </r>
  </si>
  <si>
    <t>有效盘活资源，带动产业发展，预计增收10万元。</t>
  </si>
  <si>
    <t>下坝社区</t>
  </si>
  <si>
    <t>路居镇下坝社区田园综合体项目</t>
  </si>
  <si>
    <r>
      <rPr>
        <sz val="10"/>
        <rFont val="方正仿宋_GBK"/>
        <charset val="134"/>
      </rPr>
      <t>（</t>
    </r>
    <r>
      <rPr>
        <sz val="10"/>
        <rFont val="方正仿宋_GBK"/>
        <charset val="0"/>
      </rPr>
      <t>1</t>
    </r>
    <r>
      <rPr>
        <sz val="10"/>
        <rFont val="方正仿宋_GBK"/>
        <charset val="134"/>
      </rPr>
      <t>）农场夏令营：投入资金</t>
    </r>
    <r>
      <rPr>
        <sz val="10"/>
        <rFont val="方正仿宋_GBK"/>
        <charset val="0"/>
      </rPr>
      <t>70</t>
    </r>
    <r>
      <rPr>
        <sz val="10"/>
        <rFont val="方正仿宋_GBK"/>
        <charset val="134"/>
      </rPr>
      <t>万，以农耕研学为主题，修建农耕研学栈道，配备研学桌椅、器材等</t>
    </r>
    <r>
      <rPr>
        <sz val="10"/>
        <rFont val="方正仿宋_GBK"/>
        <charset val="0"/>
      </rPr>
      <t>10</t>
    </r>
    <r>
      <rPr>
        <sz val="10"/>
        <rFont val="方正仿宋_GBK"/>
        <charset val="134"/>
      </rPr>
      <t>套，同时还配备咖啡机、奶茶机设备、软装、集装箱改造，为游客提供农事体验、农事教育、农事科普、休闲娱乐等经营活动的场所；（</t>
    </r>
    <r>
      <rPr>
        <sz val="10"/>
        <rFont val="方正仿宋_GBK"/>
        <charset val="0"/>
      </rPr>
      <t>2</t>
    </r>
    <r>
      <rPr>
        <sz val="10"/>
        <rFont val="方正仿宋_GBK"/>
        <charset val="134"/>
      </rPr>
      <t>）嬉水游娱：投入资金</t>
    </r>
    <r>
      <rPr>
        <sz val="10"/>
        <rFont val="方正仿宋_GBK"/>
        <charset val="0"/>
      </rPr>
      <t>8</t>
    </r>
    <r>
      <rPr>
        <sz val="10"/>
        <rFont val="方正仿宋_GBK"/>
        <charset val="134"/>
      </rPr>
      <t>万元，依托调蓄带打造水上游乐项目，配置无动力小游船</t>
    </r>
    <r>
      <rPr>
        <sz val="10"/>
        <rFont val="方正仿宋_GBK"/>
        <charset val="0"/>
      </rPr>
      <t>3</t>
    </r>
    <r>
      <rPr>
        <sz val="10"/>
        <rFont val="方正仿宋_GBK"/>
        <charset val="134"/>
      </rPr>
      <t>类</t>
    </r>
    <r>
      <rPr>
        <sz val="10"/>
        <rFont val="方正仿宋_GBK"/>
        <charset val="0"/>
      </rPr>
      <t>20</t>
    </r>
    <r>
      <rPr>
        <sz val="10"/>
        <rFont val="方正仿宋_GBK"/>
        <charset val="134"/>
      </rPr>
      <t>组，救生设备</t>
    </r>
    <r>
      <rPr>
        <sz val="10"/>
        <rFont val="方正仿宋_GBK"/>
        <charset val="0"/>
      </rPr>
      <t>20</t>
    </r>
    <r>
      <rPr>
        <sz val="10"/>
        <rFont val="方正仿宋_GBK"/>
        <charset val="134"/>
      </rPr>
      <t>套。</t>
    </r>
  </si>
  <si>
    <t>打造多个空间节点串联的休闲、度假、研学、文娱、商服等多业态融合的综合田园体项目，激活整个农文旅产业链条，助力东西海边村旅游业发展，壮大村集体经济。</t>
  </si>
  <si>
    <t>三百亩</t>
  </si>
  <si>
    <t>路居镇三百亩村山野卡丁项目</t>
  </si>
  <si>
    <r>
      <rPr>
        <sz val="10"/>
        <rFont val="方正仿宋_GBK"/>
        <charset val="134"/>
      </rPr>
      <t>购置无动力卡丁车</t>
    </r>
    <r>
      <rPr>
        <sz val="10"/>
        <rFont val="方正仿宋_GBK"/>
        <charset val="0"/>
      </rPr>
      <t>20</t>
    </r>
    <r>
      <rPr>
        <sz val="10"/>
        <rFont val="方正仿宋_GBK"/>
        <charset val="134"/>
      </rPr>
      <t>个、购置防碰撞设施若干，设置警示标牌若干，配套其余设施。</t>
    </r>
  </si>
  <si>
    <t>项目建成后每年收入5万元，有效吸引游客，推动三百亩经济发展，带动乡村旅游业发展。</t>
  </si>
  <si>
    <t>全县</t>
  </si>
  <si>
    <t>全县范围</t>
  </si>
  <si>
    <t>2025年通海县脱贫人口劳动力转移培训</t>
  </si>
  <si>
    <t>结合“雨露计划＋就业”针对全县790户脱贫户组织实施通海县脱贫人口劳动技能提升培训班，结合脱贫户实际需要，通过手把手、面对面的教学方式，把理论培训转向课堂培训和现场指导，提升了参训人员实践能力。帮助脱贫群众树立发展产业的信心，以技术帮扶和送教到村到户，促进农民增产增收。</t>
  </si>
  <si>
    <t>通过项目实施，有效增加了群众劳动技能，增加市场竞争力，提高家庭收入受益脱贫户790户。</t>
  </si>
  <si>
    <t>公司+贫困户”</t>
  </si>
  <si>
    <t>通海县乡村振兴局</t>
  </si>
  <si>
    <t>2025年通海县乡村公益性岗位开发</t>
  </si>
  <si>
    <t>为持续做好我县脱贫人口（含监测对象）的就业帮扶工作，巩固拓展脱贫攻坚成果，助力全面推进乡村振兴，按照“按需设岗、以岗聘任、在岗领补、退岗有序”的乡村公益性岗位开发机制，开发一批乡村公益性岗位，重点安置“无法离乡、无业可扶、无力脱贫”且有能力胜任岗位工作的脱贫劳动力（含监测对象），确保有意愿的脱贫劳动力家庭至少有1人实现稳定就业。按照不低于800元/月的标准给予乡村公益性岗位补贴，实现脱贫劳动力（含监测户）持续稳定增收。</t>
  </si>
  <si>
    <t>带动脱贫劳动力和监测对象增收年均增收1万元以上。</t>
  </si>
  <si>
    <t>通海县人力资源和社会保障局</t>
  </si>
  <si>
    <t>2025年通海县脱贫劳动力（含监测户）跨省务工一次性交通补助</t>
  </si>
  <si>
    <t>为进一步巩固脱贫攻坚成果，确保我县脱贫劳动力（含监测帮扶对象）稳岗就业、持续增收，对跨省外出务工且稳定就业 3 个月以上的脱贫人口（含监测对象），按照跨省务工人员给予一次性外出务工交通补助（每年享受 1 次）。</t>
  </si>
  <si>
    <t>带动跨省外出务工且稳定就业3个月以上脱贫人口（含监测对象）增收1000元/年/人</t>
  </si>
  <si>
    <t>2025年通海县脱贫劳动力（含监测户）省内跨州市务工一次性交通补助</t>
  </si>
  <si>
    <t>为进一步巩固脱贫攻坚成果，确保我县脱贫劳动力（含监测帮扶对象）稳岗就业、持续增收，对省内跨州市外出务工且稳定就业 3 个月以上的脱贫人口（含监测对象），按照省内跨州市务工人员给予一次性外出务工交通补助（每年享受 1 次）。</t>
  </si>
  <si>
    <t>带动省内跨州市务工且稳定就业3个月以上脱贫人口（含监测对象）增收500元/年/人</t>
  </si>
  <si>
    <t>2025年通海县雨露计划职业教育学生补助</t>
  </si>
  <si>
    <t>全县脱贫户家庭子女接受职业教育进行补助每人每年约3000-5000元。</t>
  </si>
  <si>
    <t>全县脱贫户家庭子女接受职业教育进行补助每人每年3000-5000元。切实增加脱贫户家庭年收入。</t>
  </si>
  <si>
    <t>通海县_金融扶贫_2025年扶贫小额信贷贴息项目</t>
  </si>
  <si>
    <t>为2023-2025年发放的小额信用贷款发放贴息资金。</t>
  </si>
  <si>
    <t>户均增收5000元</t>
  </si>
  <si>
    <t>河西镇</t>
  </si>
  <si>
    <t>改水沟村</t>
  </si>
  <si>
    <t>2025年通海县河西镇改水沟村农资仓储中心建设项目</t>
  </si>
  <si>
    <t>新建化肥农药等农资仓储中心200平米，污水处理排放建设，为改水沟村村民种植提供服务，缩减运输成本，方便群众生产经营。铺设改水沟二组新农村雨污管网，提升群众人居环境。</t>
  </si>
  <si>
    <t>方便当地群众生产经营，带动改水沟村农业、经济的发展，提升农村人居环境，从而促进项目影响区域的经济繁荣。</t>
  </si>
  <si>
    <t>通海县河西镇改水沟村民委员</t>
  </si>
  <si>
    <t>螺髻村</t>
  </si>
  <si>
    <t>2025年通海县河西镇螺髻村田间道路硬化建设项目</t>
  </si>
  <si>
    <t>C30混凝土硬化路面（此路宽6米，长1300米，厚20厘米，硬化面积7800平方米）</t>
  </si>
  <si>
    <t>完善基础设施，带动村民增收</t>
  </si>
  <si>
    <t>通海县河西镇螺髻村民委员会</t>
  </si>
  <si>
    <t>石山嘴</t>
  </si>
  <si>
    <t>2025年通海县河西镇石山嘴村人畜饮水管网改造项目</t>
  </si>
  <si>
    <t>更换石山嘴三组输水管网，水管规格：DN100，总长1700m</t>
  </si>
  <si>
    <t>通海县河西镇石山嘴村民委员会</t>
  </si>
  <si>
    <t>杨广镇</t>
  </si>
  <si>
    <t>麟凤社区</t>
  </si>
  <si>
    <t>2025年通海县杨广镇麟凤社区育苗基地建设项目</t>
  </si>
  <si>
    <t>平整土地15.4亩，搭建蔬菜育苗大棚，配套育苗盘、自动控温系统及喷灌设备等相关育苗设施</t>
  </si>
  <si>
    <t>为群众提供优质的烤烟、蔬菜等农作物育苗，预计可扶持蔬菜种植户近1600户，帮助群众提高产量增加收入的同时增加集体经济收入。</t>
  </si>
  <si>
    <t>带动农户发展生产增产增收—其他、吸纳农村劳动力稳定就业增收—吸纳就业</t>
  </si>
  <si>
    <t>通海县杨广镇麟凤社区</t>
  </si>
  <si>
    <t>义广哨村</t>
  </si>
  <si>
    <t>2025年通海县杨广镇义广哨村石灰生产基础设施建设项目</t>
  </si>
  <si>
    <t>土地平整28亩（义广哨3组8亩，义广哨5组20亩），以土地入股形式与石灰生产企业合作，建设石灰生产基地。其中义广哨3组与杨广小郝石材加工厂、通海县杨广恩春石材加工厂合作，义广哨5组与通海腾宇钙镁熔剂有限公司合作。</t>
  </si>
  <si>
    <t>组集体以土地入股形式与石灰生产企业合作，能够有效盘活闲置土地，提高土地利用率的同时，增加集体经济收入。</t>
  </si>
  <si>
    <t>通海县杨广镇义广哨村民委员会</t>
  </si>
  <si>
    <t>秀山街道</t>
  </si>
  <si>
    <t>黄龙社区</t>
  </si>
  <si>
    <t>2025年通海县秀山街道黄龙社区土特产交易中心建设项目</t>
  </si>
  <si>
    <t>工程建设面积1200平方米，新建轻钢架大棚，高5.6米，面积1200平方米，预计投资93万元；场地硬化1200平方米，20厘米厚，采用C25砼,排水沟槽等预计投资10万元。</t>
  </si>
  <si>
    <t>完善基础设施，壮大村集体经济，带动村民增收，每年租金收益8万元。 促进资源循环：市场利于集中处理蔬菜废弃物，实现资源循环利用，如将烂菜叶等制成有机肥料，用于蔬菜种植，减少垃圾排放，改善土壤结构。保障生态安全：推动蔬菜绿色生产，促使菜农减少农药化肥使用，保护生态环境和生物多样性，保障蔬菜质量安全，促进农业可持续发展。</t>
  </si>
  <si>
    <t>吸纳农村劳动力稳定就业增收—吸纳就业；盘活闲置土地资源，壮大社区组织集体经济。</t>
  </si>
  <si>
    <t>通海县农业农村局</t>
  </si>
  <si>
    <t>通海县秀山街道黄龙社区</t>
  </si>
  <si>
    <t>长河社区</t>
  </si>
  <si>
    <t>2025年通海县秀山街道长河社区溥家山有机蔬菜种植基地大棚建设项目</t>
  </si>
  <si>
    <t>建设农业有机蔬菜基地大棚及配套设施，占地面积20亩。</t>
  </si>
  <si>
    <t>通过2025年通海县秀山街道长河社区溥家山有机蔬菜种植基地大棚建设项目的实施，提升人民群众生活质量，发展壮大集体经济。</t>
  </si>
  <si>
    <t>通海县秀山街道长河社区</t>
  </si>
  <si>
    <t>东村社区</t>
  </si>
  <si>
    <t>2025年通海县秀山街道东村社区“千万工程”示范村建设项目</t>
  </si>
  <si>
    <t>新建进东麓中学道路长250米，宽8米，厚度20厘米，浇筑道路混凝土挡墙250米。</t>
  </si>
  <si>
    <t>通过2025年通海县秀山街道东村社区“千万工程”示范村建设项目的实施，提升人民群众生活质量，完善村内基础设施，强化整治人居环境。</t>
  </si>
  <si>
    <t>通海县秀山街道东村社区</t>
  </si>
  <si>
    <t>大树社区</t>
  </si>
  <si>
    <t>2025年通海县秀山街道大树社区蔬菜交易配套实施建设项目</t>
  </si>
  <si>
    <t>新建蔬菜清洗池1个700平方米及配套设施；C25砼硬化道路600米，宽5米，厚度20厘米。</t>
  </si>
  <si>
    <t>通过2025年通海县秀山街道大树社区蔬菜交易配套实施建设项目的实施，壮大村集体经济，带动群众增收致富。</t>
  </si>
  <si>
    <t>吸纳农村劳动力稳定就业增收—吸纳就业；盘活闲置土地资源，壮大社区组织集体经济。否</t>
  </si>
  <si>
    <t>通海县秀山街道大树社区</t>
  </si>
  <si>
    <t>2025年通海县秀山街道长河社区“千万工程”示范村建设项目（长河社区中外坝交界道路及沟渠）</t>
  </si>
  <si>
    <t>长河社区总户数1213户，总人口4368人，耕地面积1268亩，人均耕地面积0.29亩。中外坝交界道路及沟渠扩建硬化道路长1500米，宽7米，厚度0.2米，浇筑排水沟700米，安装安全防护栏700米。</t>
  </si>
  <si>
    <t>通过2025年通海县秀山街道长河社区“千万工程”示范村建设项目（长河社区中外坝交界道路及沟渠）的实施，方便农产品运输，夯实农业基础设施，强化整治人居环境，巩固提升人民群众生活质量。</t>
  </si>
  <si>
    <t>金山社区</t>
  </si>
  <si>
    <t>2025年通海县秀山街道金山绿色有机现代农业产业示范园</t>
  </si>
  <si>
    <t>项目计划建设连栋温室大棚 88 亩，搭配建设灌溉水过滤系统，大棚水肥一体化。其中： 1.温室大棚造价主要包括： 主体部分造价、设备设施造价、覆盖保温材料造价、物联网智控系统造价和其他配件造价； 2.灌溉水过滤系统，可去除水中绝大部分有害物质、重金属、可溶性固体，只有水分子方能透过反渗透膜最终为纯水。</t>
  </si>
  <si>
    <t>项目完成后可以调动农民农业生产积极性，提高当地农业综合生产能力，促进当地经济发展，增加地方财政收入，改善城镇生产生活条件，建设环境优美城镇，密切党群干群关系，巩固党的执政基础。对培育通海县绿色有机农业产业和调整农业结构产生重要影响， 促进当地经济发展，加快社会主义新农村建设。项目实施有利于项目区农业生产向产业化、现代化、科学化和生产绿色有机化、无害化的方向发展；有利于全 面提升蔬菜瓜果产业的档次和质量，增强市场竞争力和占有率，提高企业经济效益和丰富市场供应；有利于项目区现代农业和农业高新技术的发展，进而带动当地经济的振兴、农民素质的提高和农民收入的增加，探索出一条解决“三农”问题的新路子，并为本地区及至云南省蔬菜瓜果产业化推广提供借鉴经验。</t>
  </si>
  <si>
    <t>通海县秀山街道金山社区</t>
  </si>
  <si>
    <t>2025年通海县秀山街道黄龙社区现代农业绿色高效种植示范基地</t>
  </si>
  <si>
    <t>1、项目建设占地41亩，其中新建示范种植区包括5亩CKSB微生物绿色种植技术的微生物无公害蔬菜种植区；花卉生产片区标准化钢架大棚24亩；2亩标准化钢架大棚水果无土栽培种植区；4亩标准化示范大棚花卉新品种集中展示区；新建综合管理区、配套服务区、培训中心、包装车间、仓库等占地约3亩，道路及配套设施用地面积3亩；水利设施建设：安装喷滴灌工程，修建水肥一体化机房，修建蓄水池1个；电力设施建设：修建变电室，安装种植基地电路工程及变压器；道路工程建设：主路宽4米，长300米，水泥路面；田间作业道路宽1米，长500米；修建灌溉沟宽1.2米，深1.5米，总长300米。
2、仪器设备购置：购置水肥一体机设施、智能控制系统设施、排水灌溉系统设施、电气设施、便携式土壤养份分析仪、农用机具、运输车辆等。</t>
  </si>
  <si>
    <t>现代农业绿色高效种植示范基地建设，有助于推动农业现代化、促进绿色发展，能够提升农业生产效率与质量，促进农业转型升级与绿色发展，还能提高农民收入与就业水平，引领农业科技创新与示范推广。</t>
  </si>
  <si>
    <t>万家社区</t>
  </si>
  <si>
    <t>2025年通海县秀山街道万家社区“千万工程”示范村建设项目（万家社区五组至二组村内道路）</t>
  </si>
  <si>
    <t xml:space="preserve">     万家社区总户数1654户，总人口5144人。该道路是从西至东贯通万家社区五六组和5个沿湖小组的主要村内道路，同时也是秀二小片区部分学生上下学必经之路，涉及人口户数996户，人口3006人。计划投入资金125万元，对该主要村庄道路，长1000米，道路宽8米，厚度0.2米，进行平整夯实及硬化。</t>
  </si>
  <si>
    <t>通过2025年通海县秀山街道万家社区“千万工程”示范村建设项目（万家社区主要村内道路硬化）的实施，方便农产品运输，夯实农业基础设施，强化整治人居环境，巩固提升人民群众生活质量；进一步改善秀山二小学生上下学交通条件，缓解交通压力。</t>
  </si>
  <si>
    <t>通海县秀山街道万家社区</t>
  </si>
  <si>
    <t>六一社区</t>
  </si>
  <si>
    <t>2025年通海县秀山街道六一社区市场升级改造提升项目</t>
  </si>
  <si>
    <t>升级改造市场经营场所4700平方米。</t>
  </si>
  <si>
    <t>发展壮大集体经济，增加村民收入，带动乡村旅游发展</t>
  </si>
  <si>
    <t>为农户提供经营场所</t>
  </si>
  <si>
    <t>通海县秀山街道六一社区社办公司</t>
  </si>
  <si>
    <t>2025年通海县秀山街道六一社区红龙潭农业种植基地建设项目</t>
  </si>
  <si>
    <t>建设400亩农业种植基地道路、电路、供水等基础设施。</t>
  </si>
  <si>
    <t>带动农户种植结构调整，增加用工岗位</t>
  </si>
  <si>
    <t>2025年通海县秀山街道东村社区绿色生态种植园建设项目</t>
  </si>
  <si>
    <t>（1）土地平整7亩；
（2）钢构大棚主体建设；
（3）新建简易仓储房1个；
（4）配套设施建设，水肥一体机安装。</t>
  </si>
  <si>
    <t>有效提高集体经济收入；辐射带动群众增收；能吸引脱贫户和边缘户就业，增加收入</t>
  </si>
  <si>
    <t>通海县委组织部</t>
  </si>
  <si>
    <t>九龙街道</t>
  </si>
  <si>
    <t>三义社区</t>
  </si>
  <si>
    <t>2025年通海县九龙街道三义社区白垭口养殖园区生产生活用水、管网、电路设施项目</t>
  </si>
  <si>
    <r>
      <rPr>
        <sz val="10"/>
        <rFont val="方正仿宋_GBK"/>
        <charset val="134"/>
      </rPr>
      <t>1、投资65万元，建设取水井两口，设计日取水量500m</t>
    </r>
    <r>
      <rPr>
        <sz val="10"/>
        <rFont val="宋体"/>
        <charset val="134"/>
      </rPr>
      <t>³</t>
    </r>
    <r>
      <rPr>
        <sz val="10"/>
        <rFont val="方正仿宋_GBK"/>
        <charset val="134"/>
      </rPr>
      <t>，以满足白垭口高标准养殖园区人禽生产生活用水需要，投资60万元架设φ90管道6400米、φ50管道2100米，链接养殖厂区完善水路管网；2、投资30万元，建设容积500m</t>
    </r>
    <r>
      <rPr>
        <sz val="10"/>
        <rFont val="宋体"/>
        <charset val="134"/>
      </rPr>
      <t>³</t>
    </r>
    <r>
      <rPr>
        <sz val="10"/>
        <rFont val="方正仿宋_GBK"/>
        <charset val="134"/>
      </rPr>
      <t>圆形钢筋混凝土蓄水池一座。  3、投资92万元，安装315KVA 变压器六台并同时架设高、低压线路3800米，安装高杆40棵。 4、投资153万元，养殖场进场道路修缮，总长1600米，宽8米；</t>
    </r>
  </si>
  <si>
    <t>三义社区白垭口高标准养殖园区项目占地面积197.14亩，拟建设60宗蛋鸡养殖圈舍。项目建成后预计可容纳25家养殖户，年产蛋鸡约160万羽，年产鲜鸡蛋约39000万枚，园区养殖户预估每年可产生约3150万经济收益，预计每年可为村组集体创造约62万收入。该项目投资规模大，极大完善了园区基础配套设施，提供了园区群众生产生活基础性服务，方便群众生产生活，能辐射带动周边生活服务业发展，促进多产融合发展，进一步完善辖区经济发展产业链，驱动社区经济高质量发展。</t>
  </si>
  <si>
    <t>通海县九龙街道三义社区</t>
  </si>
  <si>
    <t>九街社区</t>
  </si>
  <si>
    <t>2025年通海县九龙街道九街社区种植业基地项目</t>
  </si>
  <si>
    <t>九街社区三组设施种植基地面积20亩，设计农户137户，每年土地流转租金1500元每亩。大棚建盖面积13000平方米，建筑层为一层，建筑高度4米，每亩大棚造价：大棚主体7万元（包含：塑料薄膜，钢架），水电2000元，每亩大棚造价72000元，预计建盖20个大棚。土地平整及回填约10万元，基地周边配套设施约30万元（包含：蓄水池，水肥一体化设备，农用储物间）。待建成投入使用有收益后，组集体提收益30%作为集体收益，剩余70%作为137户农户的土地分红。</t>
  </si>
  <si>
    <t>项目建设完成预计能带来30万元年的经济收入。</t>
  </si>
  <si>
    <t>通海县九龙街道九街社区</t>
  </si>
  <si>
    <t>碧溪社区</t>
  </si>
  <si>
    <t>2025年通海县九龙街道碧溪社区充电桩建设项目</t>
  </si>
  <si>
    <t>近年来新能源车普及，对充电桩的需求日益增长，农村建设充电桩相对滞后，为方便周边群众出行，改善农村环境，提高农村新能源利用效率，选择在碧溪社区七组空地处建设充电桩。该地距离通海火车站1公里，便于火车站接送旅客车辆出行充电，获得收益能壮大村集体经济。项目建设内容如下：1、投资35万元安装1250KVA欧变变压器一台，配套高压电力施工长度约100米；2、投资27.5万元安装12个120KW快充直流桩1000V风冷双/单枪新能源充电接口，满足充电桩的正常运营。选用符合国家标准的新能源充电设备，通过NB/T33008.1(2)-2018最新国标认证，防水防尘、准确计量、快捷支付，确保充电安全可靠；3、场地建设面积1亩，投资6万元对场地硬化；4、投资7万元搭建遮雨棚、自动门闸等配套设施；5、投资25万元安装光伏发电板，做到场地多效合一，能源共享。</t>
  </si>
  <si>
    <t>促进农村新能源结构调整，提高能源利用效率，降低农村居民的能源消费成本，解决居民在家充电的用电安全问题。完善基层便民服务设施，提升居民满意度。充电桩收益有利于壮大经济收入。</t>
  </si>
  <si>
    <t>通海县九龙街道碧溪社区</t>
  </si>
  <si>
    <t>水塘村</t>
  </si>
  <si>
    <t>2025年通海县九龙街道水塘村喇叭箐渣场种植业基地项目</t>
  </si>
  <si>
    <t>建设喇叭箐渣场种植业基地15亩，项目共投资150万元，建设内容有1.支砌毛石挡土墙，长200米，高5米，平均宽1.9米合1900立方米，每立方米392元，共74.5万元，2.埋直径1.2米.涵道100米，每米1650元【含10公分厚C15混凝土垫层和土方回填】，共16.5万元，3.场地平整10000平方米，场地平整每立方每米12元，共12万元，4.建盖钢架结构蔬菜大棚10亩，每亩46000元共46万元，建设灌溉系统10亩每亩1000元，共1万元。建盖完成后用于种植高端农产品有机蔬菜。</t>
  </si>
  <si>
    <t>项目建成后每年有10至20万元收入。</t>
  </si>
  <si>
    <t>通海县九龙街道水塘村民委员会</t>
  </si>
  <si>
    <t>团田村</t>
  </si>
  <si>
    <t>2025年通海县九龙街道团田村农业产业种植发展建设项目</t>
  </si>
  <si>
    <t>投资102.12万元，在团田村委会第五村小组实施九龙街道团田村农业产业种植发展建设项目。其中：投资12万元，用于产业基地前期建设土地准备等项目；投资15.75万元，新建3.5米宽，长1800米的机耕道路；投资8.8万元，按照单价80元/米，电线架设1100米；投资8万元，建小型泵站1座；投资42万元，新建100立方米高位水池1座，50立方米缓冲水池2座；投资15.57万元，架设DN50钢管300米，DN32钢管1500米，DN65钢管900米。</t>
  </si>
  <si>
    <t>该项目实施采取“党组织+集体+群众”的模式经营，项目实施可盘活集体现有地块，增加团田村及团田村五组的集体经济收入，进一步壮大集体经济。招收本乡本土的技术人才和劳动力就业，优先解决我村16户脱贫户的就业问题，带动脱贫户增收，发展壮大村集体经济及农业产业。</t>
  </si>
  <si>
    <t>通海县九龙街道团田村民委员会</t>
  </si>
  <si>
    <t>大梨社区</t>
  </si>
  <si>
    <t>2025年通海县九龙街道大梨社区梨苑早市/梨花夜市提档升级改造项目</t>
  </si>
  <si>
    <t>大梨社区梨苑早市、夜市提档升级改造项目共投资32.6万元，对以下四项进行提档升级改造：1、早市/夜市统一固定摊位架，铁制（3米×1.2米×1.8米）120个，2300元/个，共27.6万元；2、集市电力设施改造800米，其中早市区500米，夜市区300米，50元每米（含材料及工时等费用）共4万元；3、增加市集垃圾桶20个，180元/个合计3600元；4、市集指示牌、摊位固定宣传标语标牌共计80块，每块80元共6400元。</t>
  </si>
  <si>
    <t>项目实施完成后，可增加社区集体经济收益10万元以上，实现社区民族团结示范创建与经济发展同步推进。</t>
  </si>
  <si>
    <t>通海县民族宗教事务局</t>
  </si>
  <si>
    <t>通海县九龙街道大梨社区</t>
  </si>
  <si>
    <t>2025年通海县九龙街道碧溪社区基础设施提升改造项目</t>
  </si>
  <si>
    <t>投资77.45万元，对碧溪社区一组、二组新农村主要进村道路及公共场所硬化提升，包含工程建设费、材料采购费和工程监理费。其中一组、二组道路需要投资16.1万元进行风化石回填整平，面积8068平方米，单价20元/平方米；投资77.4万元进行道路硬化，提升0.2米，面积8068平方米，单价96元/平方米，提高改善交通条件，方便居民出行。投资9.2万元完善916米的人行栈道及路缘石，提升道路安全性，促进社会稳定及民族团结。</t>
  </si>
  <si>
    <t>有利于改善人居环境，增强居民获得感和幸福感，促进农村社会和谐稳定和民族团结紧密。</t>
  </si>
  <si>
    <t>2025年通海县九龙街道三义社区林下天麻种植基地项目</t>
  </si>
  <si>
    <r>
      <rPr>
        <sz val="10"/>
        <rFont val="方正仿宋_GBK"/>
        <charset val="134"/>
      </rPr>
      <t>1、建设125亩林下仿野生天麻种植基地。 2、配套基础设施建设：在种植地块分散建设生产资料库房和采集产品临时储藏室等500㎡，主要包括生产管护设施80㎡、生产资料库房60㎡、采集产品临时储藏室160平方米；3、修建进场及种植区道路2000米；安装50m</t>
    </r>
    <r>
      <rPr>
        <sz val="10"/>
        <rFont val="宋体"/>
        <charset val="134"/>
      </rPr>
      <t>³</t>
    </r>
    <r>
      <rPr>
        <sz val="10"/>
        <rFont val="方正仿宋_GBK"/>
        <charset val="134"/>
      </rPr>
      <t>储水罐一个、铺设φ65管1500米、φ40管2500米；架设电线1400米；</t>
    </r>
  </si>
  <si>
    <t>本项目平均商品麻产量约为10kg/㎡，以2023年昭通商品麻地头收购价（不捡小不捡烂)70元/kg计算，平均每平米收益达到了700元，去除每平米平均成本330元，则每平米净收益为370元，每亩（按实际经营面积100㎡计算）净收益为3.7万元，125亩净收益为462.5万元，经济效益十分显著。</t>
  </si>
  <si>
    <t>五垴山</t>
  </si>
  <si>
    <t>2025年通海县杨广镇五垴山村人畜饮水安全提升改造工程</t>
  </si>
  <si>
    <t>打深井1口，大约300——400米，架设管网600米（DN50管），安装线路300米。</t>
  </si>
  <si>
    <t>解决多年来四、五、六三个组人畜饮水困难。增加村集体经济收入。（每年可增加收入10万元）。</t>
  </si>
  <si>
    <t>通海县杨广镇五垴山村民委员会</t>
  </si>
  <si>
    <t>落凤村</t>
  </si>
  <si>
    <t>2025年通海县杨广镇落凤村水果种植及初加工基地建设项目</t>
  </si>
  <si>
    <t>（1）新建西梅种植基地30亩，含土地平整、道路修建等；
（2）种植基地滴灌、喷灌系统安装；
（3）建设温室大棚与冷藏室占地面积5亩；
（4）设建水管网5000米；
（5）建设水果分拣厂；</t>
  </si>
  <si>
    <t>通海县杨广镇落凤村民委员会</t>
  </si>
  <si>
    <t>古城</t>
  </si>
  <si>
    <t>2025年通海县杨广镇古城村梅花鹿养殖及食用菌种植基地建设项目</t>
  </si>
  <si>
    <t>（1）梅花鹿养殖基地建设：鹿舍建设：成年公鹿舍2个，成年母鹿舍2个，育鹿舍1个，仔鹿舍1个，用木材、砖石等材料搭建；钢管600米、钢丝网600米材料建造围栏，围栏高度在1.5-2米左右；建设不锈钢食槽，成年公鹿20米，成年母鹿120米，育鹿6米，仔鹿5米，按每个鹿舍20头计算。共51米；保定栏2个；鹿舍场地硬化500平方米；进养殖场道路硬化长250米，宽6米                                     
（2）古城村食用菌种植基地建设： 货架建设，按每个长2米、宽0.6米、高1.8米，有6层。需要14个用于摆放菌包；通风管道建设：安装4台空调、2台加湿器、4台排风扇、20盏日光灯、14盏紫外线灯、6台臭氧发生器。</t>
  </si>
  <si>
    <t>通海县杨广镇古城村民委员会</t>
  </si>
  <si>
    <t>云龙</t>
  </si>
  <si>
    <t>2025年通海县杨广镇云龙村蔬菜交易市场配套基础设施项目</t>
  </si>
  <si>
    <r>
      <rPr>
        <sz val="10"/>
        <rFont val="方正仿宋_GBK"/>
        <charset val="134"/>
      </rPr>
      <t>八组原有鱼塘改建蔬菜清洗分流池改建约576㎡蔬菜清洗分流池，开挖土方864m</t>
    </r>
    <r>
      <rPr>
        <sz val="10"/>
        <rFont val="宋体"/>
        <charset val="134"/>
      </rPr>
      <t>³</t>
    </r>
    <r>
      <rPr>
        <sz val="10"/>
        <rFont val="方正仿宋_GBK"/>
        <charset val="134"/>
      </rPr>
      <t>，淤泥外运864m</t>
    </r>
    <r>
      <rPr>
        <sz val="10"/>
        <rFont val="宋体"/>
        <charset val="134"/>
      </rPr>
      <t>³</t>
    </r>
    <r>
      <rPr>
        <sz val="10"/>
        <rFont val="方正仿宋_GBK"/>
        <charset val="134"/>
      </rPr>
      <t>，开挖农田排水沟162m</t>
    </r>
    <r>
      <rPr>
        <sz val="10"/>
        <rFont val="宋体"/>
        <charset val="134"/>
      </rPr>
      <t>³</t>
    </r>
    <r>
      <rPr>
        <sz val="10"/>
        <rFont val="方正仿宋_GBK"/>
        <charset val="134"/>
      </rPr>
      <t>，废土外运162m</t>
    </r>
    <r>
      <rPr>
        <sz val="10"/>
        <rFont val="宋体"/>
        <charset val="134"/>
      </rPr>
      <t>³</t>
    </r>
    <r>
      <rPr>
        <sz val="10"/>
        <rFont val="方正仿宋_GBK"/>
        <charset val="134"/>
      </rPr>
      <t>，C15砼农田排水沟底10.8m</t>
    </r>
    <r>
      <rPr>
        <sz val="10"/>
        <rFont val="宋体"/>
        <charset val="134"/>
      </rPr>
      <t>³</t>
    </r>
    <r>
      <rPr>
        <sz val="10"/>
        <rFont val="方正仿宋_GBK"/>
        <charset val="134"/>
      </rPr>
      <t>，农田排水沟沟帮模板237.6㎡、沟帮C25砼34.74m</t>
    </r>
    <r>
      <rPr>
        <sz val="10"/>
        <rFont val="宋体"/>
        <charset val="134"/>
      </rPr>
      <t>³</t>
    </r>
    <r>
      <rPr>
        <sz val="10"/>
        <rFont val="方正仿宋_GBK"/>
        <charset val="134"/>
      </rPr>
      <t>；排水沟沟底C20砼2.16m</t>
    </r>
    <r>
      <rPr>
        <sz val="10"/>
        <rFont val="宋体"/>
        <charset val="134"/>
      </rPr>
      <t>³</t>
    </r>
    <r>
      <rPr>
        <sz val="10"/>
        <rFont val="方正仿宋_GBK"/>
        <charset val="134"/>
      </rPr>
      <t>，土夹石回填路648m</t>
    </r>
    <r>
      <rPr>
        <sz val="10"/>
        <rFont val="宋体"/>
        <charset val="134"/>
      </rPr>
      <t>³</t>
    </r>
    <r>
      <rPr>
        <sz val="10"/>
        <rFont val="方正仿宋_GBK"/>
        <charset val="134"/>
      </rPr>
      <t>，C25砼路面864m</t>
    </r>
    <r>
      <rPr>
        <sz val="10"/>
        <rFont val="宋体"/>
        <charset val="134"/>
      </rPr>
      <t>³</t>
    </r>
    <r>
      <rPr>
        <sz val="10"/>
        <rFont val="方正仿宋_GBK"/>
        <charset val="134"/>
      </rPr>
      <t>，台阶C25砼299.04m</t>
    </r>
    <r>
      <rPr>
        <sz val="10"/>
        <rFont val="宋体"/>
        <charset val="134"/>
      </rPr>
      <t>³</t>
    </r>
    <r>
      <rPr>
        <sz val="10"/>
        <rFont val="方正仿宋_GBK"/>
        <charset val="134"/>
      </rPr>
      <t>，台阶模板498㎡，C25砼池底115.2m</t>
    </r>
    <r>
      <rPr>
        <sz val="10"/>
        <rFont val="宋体"/>
        <charset val="134"/>
      </rPr>
      <t>³</t>
    </r>
    <r>
      <rPr>
        <sz val="10"/>
        <rFont val="方正仿宋_GBK"/>
        <charset val="134"/>
      </rPr>
      <t>，挡墙C25砼16.64m</t>
    </r>
    <r>
      <rPr>
        <sz val="10"/>
        <rFont val="宋体"/>
        <charset val="134"/>
      </rPr>
      <t>³</t>
    </r>
    <r>
      <rPr>
        <sz val="10"/>
        <rFont val="方正仿宋_GBK"/>
        <charset val="134"/>
      </rPr>
      <t>，挡墙模板83.2㎡</t>
    </r>
  </si>
  <si>
    <t>每包菜收取0.5-1元的费用，每年可增加约8万元集体经济收入。雨季用于蓄水，平时可为群众提供洗菜用地，减少社会矛盾。结合东村农田尾水引入二次利用，减少杞麓湖入户河道水污染，有利于生态平衡。</t>
  </si>
  <si>
    <t>通海县杨广镇云龙村民委员会</t>
  </si>
  <si>
    <t>镇海</t>
  </si>
  <si>
    <t>2025年通海县杨广镇镇海村蓝莓种植基地建设项目</t>
  </si>
  <si>
    <t>场地平整10亩，安装水肥一体化设备1套，搭建蓝莓种植大棚4个，种植盆栽蓝莓，同时充分利用棚内空间套种小黄姜等蔬菜</t>
  </si>
  <si>
    <t>发展现代设施农业，减少农业污染的同时能够为杞麓湖临湖片区种植结构调整起到积极作用。项目建成后能够为周边群众提供就业岗位、蓝莓种植技术培训，带动就业。采取集体+公司的模式，带动村集体增收。</t>
  </si>
  <si>
    <t>通海县杨广镇镇海村民委员会</t>
  </si>
  <si>
    <t>2025年通海县杨广镇镇海村农业基地提水灌溉工程</t>
  </si>
  <si>
    <t>计划从落水洞提水至镇海村土地整治项目片区，建泵站一座，水池一个，架设水管</t>
  </si>
  <si>
    <t>有效解决项目区农业用水问题，提高水资源利用效率</t>
  </si>
  <si>
    <t>大新</t>
  </si>
  <si>
    <t>2025年通海县杨广镇大新村蓄水池建设项目</t>
  </si>
  <si>
    <r>
      <rPr>
        <sz val="10"/>
        <rFont val="方正仿宋_GBK"/>
        <charset val="134"/>
      </rPr>
      <t>三组原有荒废水塘改建蔬菜清洗分流池新建约600㎡蔬菜清洗分流池，开挖土方900m</t>
    </r>
    <r>
      <rPr>
        <sz val="10"/>
        <rFont val="宋体"/>
        <charset val="134"/>
      </rPr>
      <t>³</t>
    </r>
    <r>
      <rPr>
        <sz val="10"/>
        <rFont val="方正仿宋_GBK"/>
        <charset val="134"/>
      </rPr>
      <t>，淤泥外运900m</t>
    </r>
    <r>
      <rPr>
        <sz val="10"/>
        <rFont val="宋体"/>
        <charset val="134"/>
      </rPr>
      <t>³</t>
    </r>
    <r>
      <rPr>
        <sz val="10"/>
        <rFont val="方正仿宋_GBK"/>
        <charset val="134"/>
      </rPr>
      <t>，硬化场地约400㎡，建盖遮雨棚约500㎡。</t>
    </r>
  </si>
  <si>
    <t>每包菜收取0.5-1元的费用，每年可增加约10万元集体经济收入。雨季用于蓄水，平时可为群众提供洗菜用地，减少社会矛盾。结合台家山排水沟农田尾水引入二次利用，减少杞麓湖入户河道水污染，有利于生态平衡。</t>
  </si>
  <si>
    <t>通海县杨广镇大新村民委员会</t>
  </si>
  <si>
    <t>凤麓社区</t>
  </si>
  <si>
    <t>2025年通海县杨广镇凤麓社区人居环境整治示范村补短板项目</t>
  </si>
  <si>
    <t>道路硬化5010平方米，挡土墙180米</t>
  </si>
  <si>
    <t>改善村内人居环境，补齐人居环境示范村短板</t>
  </si>
  <si>
    <t>通海县杨广镇凤麓社区</t>
  </si>
  <si>
    <t>兴义村</t>
  </si>
  <si>
    <t>2025年通海县杨广镇兴义村农贸市场建设项目</t>
  </si>
  <si>
    <t>场地硬化1500平方米，搭建钢架大棚，规划摊位50个，配套市场照明、水电、管网排水、道闸建设</t>
  </si>
  <si>
    <t>该项目的实施采取“村集体股份经济合作联合社+村小组股份经济合作社”的模式，利用小组的闲置用地，采取村委会和村小组合作建设农贸市场一个，吸引县内商户到市场进行经营，方便兴义村9个村民小组，3700余人购买蔬菜及生活物资采购，解决以路为市进行交易的现状，消除安全隐患。项目由村股份经济合作联合社争取衔接资金投入，项目建设完成后由村组集体经营管理，该项目建设后每年能够为村集体创收10万元，为村低收入村民提供就业岗位。</t>
  </si>
  <si>
    <t>通海县杨广镇兴义村民委员会</t>
  </si>
  <si>
    <t>马家湾</t>
  </si>
  <si>
    <t>2025年通海县杨广镇马家湾村千万工程示范村农村村貌提升项目</t>
  </si>
  <si>
    <r>
      <rPr>
        <sz val="10"/>
        <rFont val="方正仿宋_GBK"/>
        <charset val="134"/>
      </rPr>
      <t>杨广镇马家湾村一组至四组（2个自然村）村庄道路硬化建设项目，计划建设内容：1.新农村道路硬化11828㎡，200mm厚C25砼2365.6m</t>
    </r>
    <r>
      <rPr>
        <sz val="10"/>
        <rFont val="宋体"/>
        <charset val="134"/>
      </rPr>
      <t>³</t>
    </r>
    <r>
      <rPr>
        <sz val="10"/>
        <rFont val="方正仿宋_GBK"/>
        <charset val="134"/>
      </rPr>
      <t>，15cm天然碎砾石垫层，平整路面。2.C25砼挡土墙：长106m,高4m，顶宽0.4m，底宽1.6m，挡墙424m</t>
    </r>
    <r>
      <rPr>
        <sz val="10"/>
        <rFont val="宋体"/>
        <charset val="134"/>
      </rPr>
      <t>³</t>
    </r>
    <r>
      <rPr>
        <sz val="10"/>
        <rFont val="方正仿宋_GBK"/>
        <charset val="134"/>
      </rPr>
      <t>，开挖土石方519 m</t>
    </r>
    <r>
      <rPr>
        <sz val="10"/>
        <rFont val="宋体"/>
        <charset val="134"/>
      </rPr>
      <t>³</t>
    </r>
    <r>
      <rPr>
        <sz val="10"/>
        <rFont val="方正仿宋_GBK"/>
        <charset val="134"/>
      </rPr>
      <t>。</t>
    </r>
  </si>
  <si>
    <t>改善村内人居环境，实现整村道路环境提升</t>
  </si>
  <si>
    <t>通海县杨广镇马家湾村民委员会</t>
  </si>
  <si>
    <t>2025年通海县杨广镇义广哨村农产品交易市场提升改造项目</t>
  </si>
  <si>
    <t>（1）对现有的380平方米晾烟棚进行拆除，合并旁边1072平方米的空地共同建设蔬菜交易市场，采用钢构结构；（2）摊位建设40个; （3）配套设施建设，含水电设备安装、大门、污水处理设施等建设。</t>
  </si>
  <si>
    <t>2025年通海县杨广镇镇海村村内基础设施提升改造项目</t>
  </si>
  <si>
    <t>镇海村一组场地平整及硬化8000平方米，民族手工艺术产品展示区1150平方米</t>
  </si>
  <si>
    <t>项目的实施能改善村内人居环境，提升岳家营精忠文化的影响力，为下一步发展农文旅产业奠定基础。</t>
  </si>
  <si>
    <t>云龙村</t>
  </si>
  <si>
    <t>2025年通海县杨广镇云龙村独房子农产品采摘园</t>
  </si>
  <si>
    <t>在云龙村独房子建设农特产品采摘园，平整场地40亩，搭建大棚配套水肥、滴灌设施，及相关道路修复等配套基础设施</t>
  </si>
  <si>
    <t>发展特色农产品采摘项目，带动周边农户产业转型升级，依托杞麓湖旅游资源，发展新型农业示范基地。</t>
  </si>
  <si>
    <t>2025年通海县杨广镇落凤村人饮提升改造工程</t>
  </si>
  <si>
    <t>架设DN20主饮水管网约7500米</t>
  </si>
  <si>
    <t>落凤村委会地势西高东低，导致部分农户经常出现人畜饮水困难，项目建成后彻底的解决人畜饮水困难问题，智能水表的安装能够实现人畜饮水资源能的规范化管理和合理利用，每年收取水费能够增加集体经济收入约10万元</t>
  </si>
  <si>
    <t>2025年通海县河西镇改水沟饮用水灌装厂建设项目</t>
  </si>
  <si>
    <t>（1）厂房建设300平方米，安装生产设备，设立工作室。包括水源取水、净化处理、储存与分配等设施。（2）建设配套的输水管网和供水站点，覆盖项目所在地区及周边地区。（3）提供完善的自动化控制系统和监测设备。（4）建设必要的环保设施，确保项目运营过程中符合环境保护要求。</t>
  </si>
  <si>
    <t>（1）增加就业岗位，形成产业链，促进区域经济发展。（2）加强环保监管，保护水体和生态环境。（3）促进城乡一体化发展，减少城乡差距。</t>
  </si>
  <si>
    <t>通海县河西镇改水沟村民委员会</t>
  </si>
  <si>
    <t>甸心村</t>
  </si>
  <si>
    <t>2025年通海县河西镇甸心村规模化毛驴养殖场建设项目</t>
  </si>
  <si>
    <t>在山神庙原有养殖厂房基础上，发展毛驴养殖项目，建设内容新建、改造圈舍800㎡，购买种驴、育种驴130头</t>
  </si>
  <si>
    <t xml:space="preserve">   以驴产业高质量发展为目标，着眼肉驴产业全链条培育发展，以肉驴规模化、规范化养殖、驴产品精深加工、农文旅融合发展为方向，以扩量、增产、强链、树品牌为重点，强化技术引领、壮大经营主体、通过项目带动、政策推动、科技拉动、服务促动，重点打造甸心肉驴产业基地，走出一条产业发展与带动群众“养驴致富”协同并进的发展道路。</t>
  </si>
  <si>
    <t>通过产业带动、利益联结、技术支持与培训、合作模式创新以及政策扶持与资金补贴等多种方式，实现了企业与农户的双赢发展，促进了甸心村农业产业的振兴和农民收入的增加。</t>
  </si>
  <si>
    <t>通海县河西镇甸心村民委员会</t>
  </si>
  <si>
    <t>寸村村委会</t>
  </si>
  <si>
    <t>2025年通海县河西镇寸村矿泉水灌装项目</t>
  </si>
  <si>
    <t>从寸村大平地山，小土洞，小瓦房等山泉水源泉引水到小瓦房水库，再安装一体净化器净化后泵水到晒米场300立方的大水池储备，并入普应山顶储水罐后进入自来水管网直达寸村村委会旁养殖场进行灌装，养殖场需改造。</t>
  </si>
  <si>
    <t>每年获利18万元左右</t>
  </si>
  <si>
    <t>通海县河西镇寸村村民委员</t>
  </si>
  <si>
    <t>戴文村</t>
  </si>
  <si>
    <t>2025年通海县河西镇戴文村鲜食玉米加工厂房改扩建项目</t>
  </si>
  <si>
    <t>戴文五组老式烤房，全部拆迁面积为700㎡，房屋改建面积为800㎡，硬化车间面积为650㎡，新增变压器一台及安装所涉及费用</t>
  </si>
  <si>
    <t>改建后，就业岗位由现在20人增加到60人；集体经济收入由现在1.5万元增加到4万元左右。</t>
  </si>
  <si>
    <t>通海县河西镇戴文村民委员会</t>
  </si>
  <si>
    <t>河西社区</t>
  </si>
  <si>
    <t>2025年通海县河西镇河西社区蓝莓采摘园基地建设</t>
  </si>
  <si>
    <t>（1）土地平整7亩；
（2）钢构大棚主体建设；
（3）安装灌溉管道1200米及相关配套设施。</t>
  </si>
  <si>
    <t>通海县河西镇河西社区</t>
  </si>
  <si>
    <t>2025年通海县河西镇石山嘴村绿丰源种植基地灌溉改造项目</t>
  </si>
  <si>
    <r>
      <rPr>
        <sz val="10"/>
        <rFont val="方正仿宋_GBK"/>
        <charset val="134"/>
      </rPr>
      <t>石山嘴村计划于2025年在凤山顶新建一个1000</t>
    </r>
    <r>
      <rPr>
        <sz val="10"/>
        <rFont val="宋体"/>
        <charset val="134"/>
      </rPr>
      <t>㎥</t>
    </r>
    <r>
      <rPr>
        <sz val="10"/>
        <rFont val="方正仿宋_GBK"/>
        <charset val="134"/>
      </rPr>
      <t>的高位蓄水池，进行石山嘴村山地进行灌溉蓄水。将八组龙潭地表水用新建管道将水抽入新建高位蓄水池内，作为高位水池的取水点供应山地灌溉，水管规格：DN100，总长8700m,道路修建：3KM</t>
    </r>
  </si>
  <si>
    <t>工程建设后，解决了我村1000余亩山地的灌溉问题，计划由合作社牵头进行山地土地流转1000亩，扩大种植规模，同时带动石山嘴村其它山地利用率，提高当地群众山地种植的积极性，利用山地种植扩大老百姓的收入来源，提高生活质量水平，带动石山嘴村农业、经济的发展，促进项目影响区域的经济繁荣，从而实现乡村振兴。</t>
  </si>
  <si>
    <t>曲陀关村</t>
  </si>
  <si>
    <t>2025年通海县河西镇大偏山花卉种植基地配套设施建设项目</t>
  </si>
  <si>
    <t>生产道路硬化 14000 ㎡，其中主路平均宽度 8m,长 1600 米，分支道路平均宽度 4m,长 300 米（含路基平整、150mm 厚级配碎石垫层、200mm 厚 C30 砼硬化）；</t>
  </si>
  <si>
    <t>完善基础设施，壮大村集体经济，带动村民增收。通过建设产业园区道路，村组参与企业入股分红</t>
  </si>
  <si>
    <t>通海县河西镇曲陀关村民委员会</t>
  </si>
  <si>
    <t>螺髻</t>
  </si>
  <si>
    <t>产业发展—壮大集体经济</t>
  </si>
  <si>
    <t>2025年通海县河西镇螺髻村村委会小市场升级改造项目</t>
  </si>
  <si>
    <t>螺髻村小市场升级改造8间，市场内搭建遮阳挡雨工棚1600平方米，市场内排水配套设施安装建设。</t>
  </si>
  <si>
    <t>完善基础设施，壮大村集体经济，带动村民增收。改造完成后每间铺面增收2000元/年；可增加10个车位，每个车位20元/天，整个市场预计为村集体增加每年收入6万元</t>
  </si>
  <si>
    <t>汉邑村</t>
  </si>
  <si>
    <t>2025年通海县河西镇汉邑五组农田灌溉管网建设项目</t>
  </si>
  <si>
    <r>
      <rPr>
        <sz val="10"/>
        <rFont val="方正仿宋_GBK"/>
        <charset val="134"/>
      </rPr>
      <t>1、500m</t>
    </r>
    <r>
      <rPr>
        <sz val="10"/>
        <rFont val="宋体"/>
        <charset val="134"/>
      </rPr>
      <t>³</t>
    </r>
    <r>
      <rPr>
        <sz val="10"/>
        <rFont val="方正仿宋_GBK"/>
        <charset val="134"/>
      </rPr>
      <t>蓄水池一个，混凝土有盖水池含二次搬运费。2、毛石蓄水池，含开挖、回填、毛石支砌等330m</t>
    </r>
    <r>
      <rPr>
        <sz val="10"/>
        <rFont val="宋体"/>
        <charset val="134"/>
      </rPr>
      <t>³</t>
    </r>
    <r>
      <rPr>
        <sz val="10"/>
        <rFont val="方正仿宋_GBK"/>
        <charset val="134"/>
      </rPr>
      <t>；3、水池基础圆木桩长:6m
材质:尾径:＞φ70，桉树680棵。4、DN150提水主管，国标镀锌管含法兰连接含二次搬运，4600米。5、DN100分水管主管，国标镀锌管含法兰连接2000米。6、DN80分水管主管，国标镀锌管（含法兰盘）覆盖农田400余亩接含二次搬运费2200米。7、泵站工程，含泵及变压器所有辅材。8、泵房工程，砖混结构工程量50m</t>
    </r>
    <r>
      <rPr>
        <sz val="10"/>
        <rFont val="宋体"/>
        <charset val="134"/>
      </rPr>
      <t>³</t>
    </r>
    <r>
      <rPr>
        <sz val="10"/>
        <rFont val="方正仿宋_GBK"/>
        <charset val="134"/>
      </rPr>
      <t>。</t>
    </r>
  </si>
  <si>
    <t>壮大集体经济收入</t>
  </si>
  <si>
    <t>项目建成后可覆盖农田400余亩，可有效带动农户发展生产增产增收—其他</t>
  </si>
  <si>
    <t>通海县河西镇汉邑村民委员会</t>
  </si>
  <si>
    <t>2025年通海县河西镇汉邑七组农田灌溉管网建设项目</t>
  </si>
  <si>
    <r>
      <rPr>
        <sz val="10"/>
        <rFont val="方正仿宋_GBK"/>
        <charset val="134"/>
      </rPr>
      <t>1、300m</t>
    </r>
    <r>
      <rPr>
        <sz val="10"/>
        <rFont val="宋体"/>
        <charset val="134"/>
      </rPr>
      <t>³</t>
    </r>
    <r>
      <rPr>
        <sz val="10"/>
        <rFont val="方正仿宋_GBK"/>
        <charset val="134"/>
      </rPr>
      <t>蓄水池一个，混凝土有盖水池含二次搬运费。2、200m</t>
    </r>
    <r>
      <rPr>
        <sz val="10"/>
        <rFont val="宋体"/>
        <charset val="134"/>
      </rPr>
      <t>³</t>
    </r>
    <r>
      <rPr>
        <sz val="10"/>
        <rFont val="方正仿宋_GBK"/>
        <charset val="134"/>
      </rPr>
      <t>一个，混凝土有盖水池含二次搬运费。3、DN125提水主管，国标镀锌管含法兰连接含二次搬运，5000米。4、DN150分水管主管，国标镀锌管含法兰连接2000米。5、DN125分水管主管，国标镀锌管含法兰连接含二次搬运费1500米。6、DN100分水管主管，国标镀锌管含法兰连接含二次搬运费1300米。7、DN80分水管主管，国标镀锌管含法兰连接含二次搬运费2200X95元。8、泵站工程，含泵及所有辅材。9、泵房工程，砖混结构工程量30㎡。10、智能水表，600只。</t>
    </r>
  </si>
  <si>
    <t>项目建成后预计可覆盖农田1500余亩，能有效带动农户发展生产增产增收</t>
  </si>
  <si>
    <t>四街镇</t>
  </si>
  <si>
    <t>十街村九组</t>
  </si>
  <si>
    <t>2025年通海县古酱菜技艺文化研习基地项目</t>
  </si>
  <si>
    <t>1.改造龙泉小学原校址（占地面积：2589.2㎡，建筑面积：1880㎡）；2.改造部分教学楼及操场。</t>
  </si>
  <si>
    <t>通过项目的实施，挖掘和保护通海传统酱咸菜技艺，带动酱菜产业上下游产业链发展，培养行业传承人和传统产品的商品化转型，提供部分就业岗位，壮大集体经济。</t>
  </si>
  <si>
    <t>提供就业岗位，增加农民收入，收益分红。</t>
  </si>
  <si>
    <t>通海县四街镇十街村九组</t>
  </si>
  <si>
    <t>大营村</t>
  </si>
  <si>
    <t>2025年通海县四街镇大营村石板沟农贸市场建设项目</t>
  </si>
  <si>
    <t>（1）对现有的农贸市场进行改造，包含硬化场地600平方米；建设围墙150米；混凝土地梁150米；铝瓦屋顶350平方米；钢屋架350平方米；
（2）建设摊位30个；
（3）建设仓储房1间；
（4）配套设施建设，包含场地清理排水沟、污水管网、电力设施；双合大门安装。</t>
  </si>
  <si>
    <t>提供就业岗位、收益分红</t>
  </si>
  <si>
    <t>通海县四街镇大营村民委员会</t>
  </si>
  <si>
    <t>龚杨村</t>
  </si>
  <si>
    <t>2025年通海县四街镇龚杨村电子商务服务中心</t>
  </si>
  <si>
    <t>1.建盖服务中心1200㎡（产品包装区300㎡，网络交易区300㎡，货物流通区600㎡）；2.场地硬化500㎡。</t>
  </si>
  <si>
    <t>通过项目建设整合集体资源，盘活闲置资产，壮大村集体经济，带领群众增收，打造龚杨村电子商务平台。</t>
  </si>
  <si>
    <t>通海县四街镇龚杨村民委员会</t>
  </si>
  <si>
    <t>四街社区原天禧玫瑰园</t>
  </si>
  <si>
    <t>2025年通海县四街镇现代农业技术示范园建设项目</t>
  </si>
  <si>
    <t>建设优质蓝莓基地150亩，其中：建设140亩优质蓝莓温室大棚，加温锅炉房800㎡，水肥车间1000㎡。全区基质种植，配套完善智能水肥灌溉系统、加温系统。自动化控制天窗、侧窗、环流风机、高压迷雾，有利于稳定温室环境促进植株快速生长。本项目落地建成并全部投产后预计带动当地就业人数150人左右，年产有机蓝莓102吨，实现年产值810.00万元，同时把最新的有机蓝莓、高效生产技术引进当地，高起点引领当地蓝莓产业发展方向。预计将带动当地农户120户发展有机蓝莓生产，种植面积150亩，实现销售收入1225.00万元，将极大的促进当地经济发展。</t>
  </si>
  <si>
    <t>通过项目的实施，产业种植环境得到调整，壮大了集体经济，增加就业岗位，农民可获得稳定的经济来源，蓝莓种植基地可作为推动社区合作和支持的平台，通过共同的经济活动增强社区成员间的联系和相互支持。联农带农，解决大学生就业问题；增加贫困户收入；避免建档立卡户返贫。</t>
  </si>
  <si>
    <t>通海县四街镇四街社区</t>
  </si>
  <si>
    <t>四街社区</t>
  </si>
  <si>
    <t>2025年通海县四街镇四街社区上家坝现代农业种植基地建设项目</t>
  </si>
  <si>
    <t>（1）对四街社区三组上家坝面积约10亩的地块进行开挖平整。
（2）现代化农业种植设施配置：一套水肥机、一台过滤机、清水池1座、肥水池2座、滴件5000套，基质5000盆；
（3）搭建10亩连体钢构大棚。</t>
  </si>
  <si>
    <t>海东村</t>
  </si>
  <si>
    <t>2025年通海县四街镇海东村老矿山育苗基地</t>
  </si>
  <si>
    <t>利用海东村水泥厂废弃新矿山6亩、老矿山10亩空地建设现代农林育苗基地</t>
  </si>
  <si>
    <t>利用海东村水泥厂废弃新矿山6亩、老矿山10亩空地建设现代农林育苗基地，实现订单蔬菜、花卉及经济林木等育苗，带动全村实现种植结构调整，增加村集体收入、村民收入的同时，实现杞麓湖海东区域内的保护目标。</t>
  </si>
  <si>
    <t>通海县四街镇海东村村民委员会</t>
  </si>
  <si>
    <t>二街村</t>
  </si>
  <si>
    <t>2025年通海县四街镇二街村四组上下关塘沟渠建设项目</t>
  </si>
  <si>
    <t>1.浇筑沟渠（长760米、宽0.5米、高1.2米，合计912立方）；2.沟心硬化226立方。</t>
  </si>
  <si>
    <t>通过项目的建设，便利农户耕作，节约用水，提高经济效益，改善耕作环境。</t>
  </si>
  <si>
    <t>通海县四街镇二街村四组</t>
  </si>
  <si>
    <t>七街社区</t>
  </si>
  <si>
    <t>2025年通海县四街镇七街社区仓储物流中心建设项目</t>
  </si>
  <si>
    <t>1.场地硬化9570㎡；2.建盖一栋仓储中心3700㎡；3.改造部分水电设施。</t>
  </si>
  <si>
    <t>通过项目的实施，打造七街社区仓储及物流一体化建设，改善七街社区物流交易秩序，为居民提供更加便捷高效的生活方式。</t>
  </si>
  <si>
    <t>提供就业岗位，带动群众增收。</t>
  </si>
  <si>
    <t>通海县四街镇七街社区</t>
  </si>
  <si>
    <t>2025年通海县四街镇大营村农产品及花卉交易市场建设项目</t>
  </si>
  <si>
    <t>总建筑面积2700平方米，（建筑钢桁架结构一层交易市场面积800平方米，建筑高度9米，钢桁架结构二层仓储面积为900平方米，建筑高度4.6米，轻钢结构大棚交易市场面积：1000平方米，建筑高度9米）。</t>
  </si>
  <si>
    <t>通过项目的实施推动当地农业和物流业的发展，为社会创造就业机会，增加农民收入。</t>
  </si>
  <si>
    <t>提供就业岗位、带动群众增收</t>
  </si>
  <si>
    <t xml:space="preserve"> 否</t>
  </si>
  <si>
    <t>十街村</t>
  </si>
  <si>
    <t>2025年通海县四街镇十街村便民农贸交易市场</t>
  </si>
  <si>
    <t>1.场地硬化1800㎡；2.搭建钢架大棚，规划摊位50个，配套市场照明、水电管网排水、道闸建设。</t>
  </si>
  <si>
    <t>通过项目的实施，规范十街市场交易秩序，解决以路为市的情况，方便群众生产生活，壮大集体经济。</t>
  </si>
  <si>
    <t>提供就业岗位，增加农民收入。</t>
  </si>
  <si>
    <t>通海县四街镇十街村民委员会</t>
  </si>
  <si>
    <t>者湾村</t>
  </si>
  <si>
    <t>2025年通海县四街镇者湾村大棚育苗基地建设</t>
  </si>
  <si>
    <t>建设水肥一体化现代设施大棚40亩，场地平整26640平方米，标准管网建设23000米，建设水肥车间1座。</t>
  </si>
  <si>
    <t>通过项目的实施，进一步规范者湾村的育苗现状，改变分散育苗的现状。壮大集体经济，带领群众增收。</t>
  </si>
  <si>
    <t>通海县四街镇者湾村民委员会</t>
  </si>
  <si>
    <t>四寨村</t>
  </si>
  <si>
    <t>2025年通海县四街镇四寨村四组应急避难场所建设项目</t>
  </si>
  <si>
    <t>1.硬化场地1200㎡；2.村庄道路硬化（长420米、宽5米、厚20厘米）；3.改善部分应急电力设施。</t>
  </si>
  <si>
    <t>通过项目的实施，改善村庄环境，方便群众日常出行，便于环境治理，建设群众应对自然灾害避难场所。</t>
  </si>
  <si>
    <t>通海县四街镇四寨村民委员会</t>
  </si>
  <si>
    <t>2025年通海县四街镇二街村水资源综合利用建设项目</t>
  </si>
  <si>
    <t>1、100管1904米；80管3128米；65管2550米；5管1808米；40管5601米；2、浇筑长760米、宽0.5米、高1.2米的沟帮；浇筑沟心长760米、宽0.7,米，高0.5米。</t>
  </si>
  <si>
    <t>通过项目的实施，改善村民用水安全，社会和环境效益显著提高，保证了农村资源利用的最大化，提高农村经济水平。</t>
  </si>
  <si>
    <t>提供就业岗位、增加农民收入</t>
  </si>
  <si>
    <t>通海县四街镇二街村民委员会</t>
  </si>
  <si>
    <t>六街村</t>
  </si>
  <si>
    <t>2025年通海县四街镇六街村有机番茄栽培基地项目</t>
  </si>
  <si>
    <t>1、栽番茄300亩；2、水肥一体化智能大棚建设；3、建设番茄深加工厂房；4、安装生物杀虫灯30盏；5、基地道路硬化。</t>
  </si>
  <si>
    <t>有机番茄栽培基地建设项目，推动农业现代化、促进绿色发展的有力举措，够提升农业生产效率与质量，促进农业转型升级与绿色发展，还能提高农民收入与就业水平，引领农业科技创新与示范推广。</t>
  </si>
  <si>
    <t>提供就业岗位、收益分红，带动群众增收</t>
  </si>
  <si>
    <t>通海县四街镇六街村民委员会</t>
  </si>
  <si>
    <t>纳古镇</t>
  </si>
  <si>
    <t>纳家营村
古城村</t>
  </si>
  <si>
    <t>2025年通海县纳古镇民族团结进步示范镇项目</t>
  </si>
  <si>
    <t>（一）通海县纳古镇纳家营村食用菌繁育基地建设项目450万。在纳家营村红泥坡新建食用菌繁育基地11.2亩。其中：完成室外场地部分，平整土地11332.2平方米，硬化路面1333平方米，新建100立方米蓄水池，安装250KVA变压器；完成设施部分，原料仓库、拌料装袋车间、灭菌间、冷却间895平方米，菌种培养室942.84平方米，出菇大棚480平方米；完成设备部分，高压灭菌锅1台，拌料机1台，装袋机3台，灭菌车12台，制冷剂4台，接种室CPU6台，接种台1套，传送带10套，中央空调1台。
（二）乡村振兴生态水田纳家营基地220万。在纳家营村海泥田片区种植环境友好型作物100亩。其中：种植荷花100亩，购买荷种12万株，购买鱼蛋白水溶肥等肥料1000公斤；修缮沟渠、找平沟底1500米，机耕路硬化1100平方米；土地整理、生态水田管理费用；善电路2500米10万元，安装100KVA变压器1台10万元；设置安全护栏2千米。
（三）乡村振兴烤烟种植纳古古城基地110万。在古城村委会二组完善200亩烤烟种植基础设施。其中：道路硬化1320立方米；完善排水沟200米；修建蓄水池、灌溉设施。</t>
  </si>
  <si>
    <t>该项目的实施以推动群众增收致富为着力点，采取“村集体股份经济合作联合社+公司+农户”的模式，采取村委会和村小组集中对现有闲置低效利用土地进行流转，由村股份经济合作联合社争取衔接资金投入完善基础设施，提高山地种植收益，带动群众增收。</t>
  </si>
  <si>
    <t>部分菌包低价卖给低收入群众，带动脱贫户、监测对象、低收入者增收。
通过新增就业岗位，带动群众就业；盘活闲置土地资源，促进群众增收致富。</t>
  </si>
  <si>
    <t>纳家营村</t>
  </si>
  <si>
    <t>2025年通海县纳古镇纳家营村食用菌种植加工基地建设项目</t>
  </si>
  <si>
    <t>在纳家营村红泥坡建设食用菌种植加工基地。其中：完成室外场地部分，硬化路面830平方米，室外排污管网100米，室外排水沟260米；完成设施部分，袋车间、灭菌间、冷却间800平方米，菌种培养室888平方米，接种室48平方米，保鲜储存冷库672平方米；完成设备部分，高压灭菌锅1台，装袋机3台，灭菌车12台，制冷剂4台，接种室CPU6台，传送带10套，中央空调1台。</t>
  </si>
  <si>
    <t>通海县纳古镇纳家营村食用菌繁育基地建设项目的实施采取“村办公司+农户”的模式，纳家营村村委会与玉溪农业职业技术学院签订党建联盟协议，由玉溪农业职业技术学院提供技术支持，以村办公司为主体，“村办公司制作菌包-群众种植-群众零售或村办公司统一销售”，既壮大村集体收入，又能带动群众增收致富。</t>
  </si>
  <si>
    <t>部分菌包低价卖给低收入群众，食用菌略高于市场价向困难群众收购，带动脱贫户、监测对象、低收入者增收。</t>
  </si>
  <si>
    <t>2025年通海县纳古镇纳家营村自来水管网改造项目（三期）</t>
  </si>
  <si>
    <t>改造提升纳家营村自来水管网，采用PE100供水管，直径：DN25~DN110。安装球阀、砖砌阀门井。安装智能水表（含锁箱），消火栓（SS100/65-1.0)，其他三通、盘插、异径等。</t>
  </si>
  <si>
    <t>通过项目实施，处理前期项目未完工部分，促进项目闭环，解决管网老化、跑冒滴漏问题，完善计费方式。</t>
  </si>
  <si>
    <t>通过新增就业岗位，带动群众就业；年末盈余资金用于帮扶困难群众。</t>
  </si>
  <si>
    <t>2025年通海县纳古镇纳家营烤烟种植基地建设项目</t>
  </si>
  <si>
    <t>在纳家营村后山完善500亩烤烟种植基础设施。其中：道路硬化1980立方米；完善排水沟201米；修建蓄水池、灌溉设施；设置变压器1台，电路10KM。</t>
  </si>
  <si>
    <t>该项目的实施采取“村集体股份经济合作联合社+村小组股份经济合作社+农户”的模式，采取村委会和村小组集中对现有的500亩山地进行流转，由村股份经济合作联合社争取衔接资金投入完善基础设施，提高山地烤烟种植收益，带动群众增收。</t>
  </si>
  <si>
    <t>通过新增就业岗位，带动群众就业；盘活闲置土地资源，促进群众增收致富。</t>
  </si>
  <si>
    <t>2025年通海县纳古镇民族团结示范中心建设项目</t>
  </si>
  <si>
    <t>新建纳古镇手工艺品、小商品交易中心，临工招聘功能区，建筑面积1400平方米，内设马帮文化展示区、电商农产品展示区，并配套建设排水、供水、用电、充电桩等附属设施。</t>
  </si>
  <si>
    <t>加强民族团结的重要形式和载体通过发展乡村振兴，有利于充分展示民族团结、边疆稳定、社会主义建设成就等。有利于进一步促进民族团结和进步，以潜移默化的形式寓教于游，宣传党的方针政策，增强国家民族的自豪感。</t>
  </si>
  <si>
    <t>加强各民族交流交往交融，增强经济流动性，促进群众增收致富。</t>
  </si>
  <si>
    <t>古城村</t>
  </si>
  <si>
    <t>2025年通海县纳古镇古城村自来水管网改造项目</t>
  </si>
  <si>
    <t>安装智能水表（含锁箱）1500套，新建供水支管及入户管9千米，其他三通、盘插、异径。</t>
  </si>
  <si>
    <t>通过项目实施，解决管网老化、跑冒滴漏问题，完善计费方式。</t>
  </si>
  <si>
    <t>2025年通海县纳古镇小农贸市场提升改造工程</t>
  </si>
  <si>
    <t>拆除纳古镇小农贸市场现存建筑，进行提升改造，新建集商业、土特产展示交易等功能于一体的钢结构建筑，共3层，建筑面积1500平方米；人行道、场地铺设青石板1730平方米，青石路缘石400米。</t>
  </si>
  <si>
    <t>通过项目实施，解决小农贸市场脏乱差的问题，为困难群众提供货物交易场所，为纳古手工艺制品提供展示平台，让广大群众有更好的购物体验，壮大村集体经济。</t>
  </si>
  <si>
    <t>为困难群众提供货物交易场所，免除困难群众临时场地租金，带动群众增收致富。</t>
  </si>
  <si>
    <t>兴蒙乡</t>
  </si>
  <si>
    <t>桃家嘴</t>
  </si>
  <si>
    <t>2025年通海县兴蒙蒙古族桃家嘴果园提档升级项目</t>
  </si>
  <si>
    <t xml:space="preserve">投资130.4万元，在桃家嘴实施产业发展项目和产业道路建设：1产业项目：概算投资102万；（1）建设2个蓄水池，概算投资54万元；（2）修建水管560米，概算投资12.4万元；（3）轨道车及轨道（轨道长650米），概算投资16万元；（4）附属设施建设，概算投资20万元。其中：机房、电线、电杆、补种果树、看管房等相应的配套设施。2.产业道路建设。投资28.4万元，按照单价120元/平方米，硬化田间道路路长394米，宽6米。
</t>
  </si>
  <si>
    <t>有效提高集体经济收入；能吸引脱贫户和边缘户就业，增加收入。</t>
  </si>
  <si>
    <t xml:space="preserve">  　采取“党总支+村办公司+群众”的模式，村办公司负责项目实施，对现有果树进行修补作为项目实施基础资源，雇佣脱贫户等农户作为人力参与项目，通过“租金+薪金”的方式提高村民在项目实施过程中的参与度和受益度，提高项目抵御风险能力。</t>
  </si>
  <si>
    <t>通海县兴蒙乡桃家嘴村民委员会</t>
  </si>
  <si>
    <t>下村</t>
  </si>
  <si>
    <t>2025年通海县兴蒙蒙古乡下村羊肚菌产业示范基地建设项目</t>
  </si>
  <si>
    <t>（1）羊肚菌示范基地建设，占地5亩。其中：搭建大棚主体；平整土地；建水池1个。
（2）附属设施建设，其中：水电安装；喷灌系统。周边场地及道路硬化；购买水肥一体机；购买大棚塑料膜、双层黑色遮阳网。</t>
  </si>
  <si>
    <t xml:space="preserve">  　采取“党总支+村办公司+群众”的模式，村办公司负责项目实施，盘活村集体闲置田地作为项目实施基础资源，雇佣脱贫户等农户作为人力参与项目，通过“租金+薪金”的方式提高村民在项目实施过程中的参与度和受益度，提高项目抵御风险能力。</t>
  </si>
  <si>
    <t>通海县兴蒙乡下村村民委员会</t>
  </si>
  <si>
    <t>白阁中村</t>
  </si>
  <si>
    <t>2025年兴蒙蒙古族乡白阁中村蔬菜种植示范基地建设项目</t>
  </si>
  <si>
    <t>投资110.4万元，在白阁中村村委会第一村民小组实施产业发展项目和产业道路建设。1.产业发展项目：总投资56.5万元。投资48万元建设占地6亩大棚，投资2.5万元购买水肥一体机，投资2万元修建20方水池一个，投资2万元安装喷灌，投资2万元购买种苗。2.产业道路建设。投资53.9万元，按照单价120元/平方米，硬化红旗河护河路长750米，宽6米。</t>
  </si>
  <si>
    <t xml:space="preserve">  　吸纳农村劳动力稳定就业增收—吸纳就业，采取“党总支+村办公司+群众”的模式，村办公司负责项目实施，盘活村集体闲置土地作为项目实施基础资源，雇佣脱贫户等农户作为人力参与项目，通过“租金+薪金”的方式提高村民在项目实施过程中的参与度和受益度，提高项目抵御风险能力。</t>
  </si>
  <si>
    <t>通海县兴蒙乡白阁中村村民委员会</t>
  </si>
  <si>
    <t>里山乡</t>
  </si>
  <si>
    <t>大黑冲村</t>
  </si>
  <si>
    <t>2025年通海县里山乡大黑冲村竹下乌天麻种植项目</t>
  </si>
  <si>
    <t>竹下乌天麻种植基地基础设施建设：116万元。其中：1.投资15万元铺设2千米的产业基地道路。2.投资10万元架设65镀锌钢管1100米。3.投资5万元新建100立方米圆形水池一座。4.投资2万元，架设基地用电。5.投资10万元，流转种植林地100亩。6.投资3万元，建设天麻电商销售展示平台。7.投资44万元建设200平方米的天麻贮存、分拣、包装车间。8.投资5万元建设基地物资堆放房。9.购置真空包装机2台2万元。10.建立研究专家站、技术教授中心10万元。11.平整林地10万元。</t>
  </si>
  <si>
    <t>该项目采取“党总支+村办公司+群众”的模式，对村集体闲置集体山林进行流转，由村党总支带领村办公司争取衔接资金投入并自筹部分资金，日常管理维护，雇佣村民等剩余劳动力到种植基地务工提高收入的方式，统一进行运营管理。 项目预计将解决本村剩余劳动力1000余人次的用工问题，增加19户脱贫户及监测户的收入，增加村办公司收入，使本村村办公司年收入达15万元以上，进一步扶持大黑冲村特色产业，形成示范带动效应，带动本村及周边地区种植竹下乌麻1000余亩，产生上千万元产业收入。</t>
  </si>
  <si>
    <t xml:space="preserve">  　采取“党总支+村办公司+群众”的模式，村办公司负责项目实施，盘活村集体闲置山林作为项目实施基础资源，雇佣脱贫户等农户作为人力参与项目，通过“租金+薪金”的方式提高村民在项目实施过程中的参与度和受益度，提高项目抵御风险能力。</t>
  </si>
  <si>
    <t>通海县里山乡大黑冲村民委员会</t>
  </si>
  <si>
    <t>五山村</t>
  </si>
  <si>
    <t>2025年通海县盆景产业园-百样殊盆景文化小镇建设项目（一期）</t>
  </si>
  <si>
    <r>
      <rPr>
        <sz val="10"/>
        <rFont val="方正仿宋_GBK"/>
        <charset val="134"/>
      </rPr>
      <t>产业园区基础设施建设：（一）园区车行道建设：路基土方开挖运输3179m</t>
    </r>
    <r>
      <rPr>
        <sz val="10"/>
        <rFont val="宋体"/>
        <charset val="134"/>
      </rPr>
      <t>³</t>
    </r>
    <r>
      <rPr>
        <sz val="10"/>
        <rFont val="方正仿宋_GBK"/>
        <charset val="134"/>
      </rPr>
      <t>、沥青砼路面基层面层3913㎡，计划投资96.094273万元；（二）仿青石路缘石：1142m、仿青石流水石1142m、人行道基层及仿青石面层1479㎡，计划投资33.423308万元；（三）场地硬化1140㎡、场地仿青石面层1121㎡，计划投资25.783057万元；（四）雨水管、排污管、检查井、雨水口：DN200HDPE双壁波纹管755.58m、DN300HDPE双壁波纹管458m、DN600HDPE双壁波纹管127m、DN600Ⅱ级钢混凝土承插排水管538m、DN800Ⅱ级钢混凝土承插排水管128m、钢筋混凝土检查井54座、雨水口99座，计划投资109.7352万元；（五）基础照明设施建设，计划投资16.297956万元；（六）展示区375.84㎡，计划投资82.590805万元。</t>
    </r>
  </si>
  <si>
    <t>有效提高村集体经济、增加群众收益，促进农村经济发展。</t>
  </si>
  <si>
    <t>吸纳农村劳动力稳定就业增收—吸纳就业；带动群众发展盆景经济。</t>
  </si>
  <si>
    <t>通海县里山乡五山村民委员会</t>
  </si>
  <si>
    <t>里山社区</t>
  </si>
  <si>
    <t>2025年通海县里山乡里山社区农业种植基地采摘园项目</t>
  </si>
  <si>
    <t>①高原特色农产品种植、生态游旅游景点打造。②组织社区及农户种植果树100亩以上。</t>
  </si>
  <si>
    <t>项目实施后，能够完善农村的基础设施建设，解决了生产资料运输难的问题，降低了耕作成本，提高了农民的经济收入。</t>
  </si>
  <si>
    <t>流转聘用；带动农户发展产业增收。</t>
  </si>
  <si>
    <t>通海县里山乡里山社区</t>
  </si>
  <si>
    <t>中铺村</t>
  </si>
  <si>
    <t>2025年通海县里山乡中铺村密李秋香李子产业发展项目</t>
  </si>
  <si>
    <t>新建滴管系统工程：①田间管路材料-主管（PE90管1400米、PE75管3700米、PE63管4500米、PE50管2600米、PE25管160000米）83.475万元；② 配件：（PE90管安座120套、PE75管安座1600套、PE63管安座600套、PE50管安座450套）2.818万元；③（PE90管闸阀30套、PE75管闸阀60套、PE63管闸阀40套、PE50管闸阀40套）1.54万元；④喷头3200个8.32万元；⑤基地轨道运输机安装（轨道5370米、轨道运输机机头6台、轨道分道器6台）60.9万元。⑥基地道路修缮4700米26万元；⑦钢架结构观望台2座2万元。总概算185.053万元。</t>
  </si>
  <si>
    <t>可增加村、组集体经济收入</t>
  </si>
  <si>
    <t>党建+合作社+基地+农户形式，带动农户增收；聘用。</t>
  </si>
  <si>
    <t>通海县里山乡中铺村民委员会</t>
  </si>
  <si>
    <t>2025年通海县里山乡五山村“千万工程”示范村建设项目</t>
  </si>
  <si>
    <r>
      <rPr>
        <sz val="10"/>
        <rFont val="方正仿宋_GBK"/>
        <charset val="134"/>
      </rPr>
      <t>为完善五山村美丽乡村建设、巩固提升人居环境整治提升，继续整治五山村基础设施建设包含以下项目：街道硬化（三组：长100米×宽6米×厚0.2米=120m</t>
    </r>
    <r>
      <rPr>
        <sz val="10"/>
        <rFont val="宋体"/>
        <charset val="134"/>
      </rPr>
      <t>³</t>
    </r>
    <r>
      <rPr>
        <sz val="10"/>
        <rFont val="方正仿宋_GBK"/>
        <charset val="134"/>
      </rPr>
      <t>；四组：长600米×宽6米×厚0.2米=720m</t>
    </r>
    <r>
      <rPr>
        <sz val="10"/>
        <rFont val="宋体"/>
        <charset val="134"/>
      </rPr>
      <t>³</t>
    </r>
    <r>
      <rPr>
        <sz val="10"/>
        <rFont val="方正仿宋_GBK"/>
        <charset val="134"/>
      </rPr>
      <t>；五组：长700米×宽6米×厚0.2米=840m</t>
    </r>
    <r>
      <rPr>
        <sz val="10"/>
        <rFont val="宋体"/>
        <charset val="134"/>
      </rPr>
      <t>³</t>
    </r>
    <r>
      <rPr>
        <sz val="10"/>
        <rFont val="方正仿宋_GBK"/>
        <charset val="134"/>
      </rPr>
      <t>；六组：长1600米×宽6米×厚0.2米=1920m</t>
    </r>
    <r>
      <rPr>
        <sz val="10"/>
        <rFont val="宋体"/>
        <charset val="134"/>
      </rPr>
      <t>³</t>
    </r>
    <r>
      <rPr>
        <sz val="10"/>
        <rFont val="方正仿宋_GBK"/>
        <charset val="134"/>
      </rPr>
      <t>；八组：长1300米×宽6米×厚0.2米=1560m</t>
    </r>
    <r>
      <rPr>
        <sz val="10"/>
        <rFont val="宋体"/>
        <charset val="134"/>
      </rPr>
      <t>³</t>
    </r>
    <r>
      <rPr>
        <sz val="10"/>
        <rFont val="方正仿宋_GBK"/>
        <charset val="134"/>
      </rPr>
      <t>；九组：长650米×宽6米×厚0.2米=780m</t>
    </r>
    <r>
      <rPr>
        <sz val="10"/>
        <rFont val="宋体"/>
        <charset val="134"/>
      </rPr>
      <t>³</t>
    </r>
    <r>
      <rPr>
        <sz val="10"/>
        <rFont val="方正仿宋_GBK"/>
        <charset val="134"/>
      </rPr>
      <t>；十组：长600米×宽6米×厚0.2米=720m</t>
    </r>
    <r>
      <rPr>
        <sz val="10"/>
        <rFont val="宋体"/>
        <charset val="134"/>
      </rPr>
      <t>³</t>
    </r>
    <r>
      <rPr>
        <sz val="10"/>
        <rFont val="方正仿宋_GBK"/>
        <charset val="134"/>
      </rPr>
      <t>；五山村盆景产业园区长1000米×宽6米×厚0.2米=1200m</t>
    </r>
    <r>
      <rPr>
        <sz val="10"/>
        <rFont val="宋体"/>
        <charset val="134"/>
      </rPr>
      <t>³</t>
    </r>
    <r>
      <rPr>
        <sz val="10"/>
        <rFont val="方正仿宋_GBK"/>
        <charset val="134"/>
      </rPr>
      <t>，总合计7860m</t>
    </r>
    <r>
      <rPr>
        <sz val="10"/>
        <rFont val="宋体"/>
        <charset val="134"/>
      </rPr>
      <t>³</t>
    </r>
    <r>
      <rPr>
        <sz val="10"/>
        <rFont val="方正仿宋_GBK"/>
        <charset val="134"/>
      </rPr>
      <t>×480元/m</t>
    </r>
    <r>
      <rPr>
        <sz val="10"/>
        <rFont val="宋体"/>
        <charset val="134"/>
      </rPr>
      <t>³</t>
    </r>
    <r>
      <rPr>
        <sz val="10"/>
        <rFont val="方正仿宋_GBK"/>
        <charset val="134"/>
      </rPr>
      <t>=3772800元。1、新建雨污分流污水处理池六个：（3米×3米×7米）=63m</t>
    </r>
    <r>
      <rPr>
        <sz val="10"/>
        <rFont val="宋体"/>
        <charset val="134"/>
      </rPr>
      <t>³</t>
    </r>
    <r>
      <rPr>
        <sz val="10"/>
        <rFont val="方正仿宋_GBK"/>
        <charset val="134"/>
      </rPr>
      <t>/个×120000元/个=720000元；       2、直径600水泥管排污管铺设：五山盆景产业园区1000米二组2000米四组50米五组45米八组140米九组70米十组100米概算3405米×310元=1055550元。</t>
    </r>
  </si>
  <si>
    <t>项目实施后，能够完善农村的基础设施建设，解决了生产资料运输难和雨污水排水的问题，提高生产生活效率，提高农民的经济收入。</t>
  </si>
  <si>
    <t>象平村</t>
  </si>
  <si>
    <t>2025年通海县里山乡象平村梅花鹿养殖</t>
  </si>
  <si>
    <t>①设施建设、养殖房，水电路，概算投资60万元；②购买梅花鹿50万元。</t>
  </si>
  <si>
    <t>象平村梅花鹿养殖项目按照投入资金的10%进行收益测算，可增加村集体经济10万元。</t>
  </si>
  <si>
    <t>吸纳就业、带动脱贫户发展养殖业增收。</t>
  </si>
  <si>
    <t>通海县里山乡象平村民委员会</t>
  </si>
  <si>
    <t>高大乡</t>
  </si>
  <si>
    <t>高大社区</t>
  </si>
  <si>
    <t>2025年通海县高大乡高大社区集贸市场建设项目</t>
  </si>
  <si>
    <t>盘活资产，建设集贸交易市场，占地面积840㎡，建筑面积1680㎡（钢结构）、计划投资168万元。建盖1600平方米钢架大棚、计划投资160万元。为群众提供交易便利，壮大村集体经济。</t>
  </si>
  <si>
    <t>通过项目实施，带动社区经济发展，提高群众就业率，进一步壮大村集体经济，每年收入达60万元。</t>
  </si>
  <si>
    <t>吸纳农村劳动力稳定就业增收—吸纳就业、促进农户共享资产收益增收—土地流转获得租金</t>
  </si>
  <si>
    <t>通海县高大乡高大社区</t>
  </si>
  <si>
    <t>普丛村</t>
  </si>
  <si>
    <t>2025年通海县高大乡普丛村农产品分拣及初加工项目</t>
  </si>
  <si>
    <t>（1）项目主体建设：①仓储房6间共216㎡；②网套设备一台；③洗蒜机2台。④分拣间占地面积240㎡；⑤分拣间占地面积240㎡，采用钢框架结构。
（2）附属配套设施工程：①网套设备水电线路安装。②洗蒜机水电线路安装、抽水设备购买。</t>
  </si>
  <si>
    <t>通海县高大乡普丛村民委员会</t>
  </si>
  <si>
    <t xml:space="preserve">代办村    </t>
  </si>
  <si>
    <t>2025年通海县高大乡南河食用菌种植基地建设项目</t>
  </si>
  <si>
    <t>建设食用菌种植（室内食用菌种植）及配套相关设施，主要建设内容为场地建设面积约3亩，种植面积1100平方米食用菌种植（室内食用菌种植）含菌种及配套设施建设，每平方米约550元投资款，扩大群众增收渠道，发展规模化种植。</t>
  </si>
  <si>
    <t>项目建成后村级集体经济收益每年达10万元，通过项目实施，将进一步增加集体收入。</t>
  </si>
  <si>
    <t>通海县高大乡代办村民委员会</t>
  </si>
  <si>
    <t>2025年通海县高大乡高大社区四、五组养殖基地改造提升建设项目</t>
  </si>
  <si>
    <t>利用现有资源，新建熟化池，便于引进养殖项目，盘活四组、五组闲置猪场，发挥资源效益，扩大收入来源。</t>
  </si>
  <si>
    <t>通过项目实施，将进一步增加集体收入。</t>
  </si>
  <si>
    <t>吸纳农村劳动力稳定就业增收—吸纳就业、促进农户共享资产收益增收—入股经营获取收益及分红</t>
  </si>
  <si>
    <t>代办村</t>
  </si>
  <si>
    <t>2025年通海县高大乡南河现代农业基地建设项目</t>
  </si>
  <si>
    <t>发展现代设施农业建设共计30亩，合理规划种植区域，食用菌种植销售，西梅种植销售，草莓、西瓜、西红柿种植销售等，建设现代设施大棚10亩，每亩投资10万元共计100万元，其它基础设施50万元。吸纳群众就业，促进稳定增收。</t>
  </si>
  <si>
    <t>项目建成后村级集体经济收益每年达60万元，通过项目实施，将进一步增加集体收入。</t>
  </si>
  <si>
    <t>五街村</t>
  </si>
  <si>
    <t>乡村建设行动—农村清洁能源设施建设（燃气、户用光伏、风电、水电、农村生物质能源、北方地区清洁取暖等）</t>
  </si>
  <si>
    <t>2025年通海县高大乡五街村电站提升改造建设项目</t>
  </si>
  <si>
    <t>高大乡五街村小型水电站现由脱贫户范有云户在水电站居住管理，稳定就业。但水电站年久失修，发电配套设施老化，计划修缮水电站发电机、水轮机、配电柜及厂房，提升水电站发电效率的同时，提升厂房安全性，保障脱贫户稳定就业，进一步壮大村集体经济，为下一步村级产业发展奠定一定的基础。</t>
  </si>
  <si>
    <t>五街村小型电站改造后，可增加村集体收入，壮大村集体经济。</t>
  </si>
  <si>
    <t>促进农户共享资产收益增收—其他、吸纳农村劳动力稳定就业增收—吸纳就业</t>
  </si>
  <si>
    <t>通海县高大乡五街村民委员会</t>
  </si>
  <si>
    <t>观音村</t>
  </si>
  <si>
    <t>2025年通海县高大乡观音村农产品清洗及初加工项目</t>
  </si>
  <si>
    <r>
      <rPr>
        <sz val="10"/>
        <rFont val="方正仿宋_GBK"/>
        <charset val="134"/>
      </rPr>
      <t>（1）农产品加工基地建设：其中：对观音电站内原有的老旧房屋进行拆除硬化后进行钢构大棚主体建设清洗间、精拣间、包装间等，总面积约880m</t>
    </r>
    <r>
      <rPr>
        <sz val="10"/>
        <rFont val="宋体"/>
        <charset val="134"/>
      </rPr>
      <t>³</t>
    </r>
    <r>
      <rPr>
        <sz val="10"/>
        <rFont val="方正仿宋_GBK"/>
        <charset val="134"/>
      </rPr>
      <t>；购买全自动农产品清洗机，概算投资25万元；修葺蓄水池500m</t>
    </r>
    <r>
      <rPr>
        <sz val="10"/>
        <rFont val="宋体"/>
        <charset val="134"/>
      </rPr>
      <t>³</t>
    </r>
    <r>
      <rPr>
        <sz val="10"/>
        <rFont val="方正仿宋_GBK"/>
        <charset val="134"/>
      </rPr>
      <t>1个、建盖沉沙池300m</t>
    </r>
    <r>
      <rPr>
        <sz val="10"/>
        <rFont val="宋体"/>
        <charset val="134"/>
      </rPr>
      <t>³</t>
    </r>
    <r>
      <rPr>
        <sz val="10"/>
        <rFont val="方正仿宋_GBK"/>
        <charset val="134"/>
      </rPr>
      <t>1个。
（2）厂区道路扩宽、修复及硬化350米，安装自来水管300米。。</t>
    </r>
  </si>
  <si>
    <t>通海县高大乡观音村民委员会</t>
  </si>
  <si>
    <t>路南村</t>
  </si>
  <si>
    <t>2025年通海县高大乡路南村现代农业基地建设项目</t>
  </si>
  <si>
    <t>路南村拥有药用植物种植的适宜土地，可利用二组30亩荒地，通过平整土地，建设温室大棚及配套灌溉设施发展设施农业，带动群众增收。</t>
  </si>
  <si>
    <t>通过蔬菜、花卉、中草药等的种植，可提高当地农民的收入，促进农业经济发展。</t>
  </si>
  <si>
    <t>通海县高大乡路南村民委员会</t>
  </si>
  <si>
    <t>普丛村、五街村</t>
  </si>
  <si>
    <t>2025年通海县高大乡现代农业基地管网建设项目</t>
  </si>
  <si>
    <t>最大化利用资源，新建1000m3蓄水池一个，配备160PE管350m，新建提灌站两座及电力设施，覆盖种植基地农田，便于种植灌溉。</t>
  </si>
  <si>
    <t>通过项目实施，优化资源，覆盖项目两侧农田，带动群众经济发展，进一步壮大村集体经济。</t>
  </si>
  <si>
    <t>带动农户发展生产增产增收—其他、促进农户共享资产收益增收—其他</t>
  </si>
  <si>
    <t>通海县高大乡普丛村民委员会、通海县高大乡五街村民委员会</t>
  </si>
  <si>
    <t>2025年通海县高大乡高大社区四组、五组新农村基础设施建设项目</t>
  </si>
  <si>
    <t>道路硬化120米长、6米宽，基础照明设施安装，硬化700平方米，铺设雨污分流管道，新建公厕1座。</t>
  </si>
  <si>
    <t>通过项目实施，完善新农村基础设施，群众生活生产条件得到改善，进一步提升了群众获得感、幸福感。</t>
  </si>
  <si>
    <t>通海县高大社区</t>
  </si>
  <si>
    <t>宁州街道</t>
  </si>
  <si>
    <t>舍木多村委会</t>
  </si>
  <si>
    <t>2025年华宁县宁州街道舍木多火特村委会产业配套设施建设项目</t>
  </si>
  <si>
    <t>以现代农业服务公司为主体，采购2台东方红1504农耕机，采用有偿耕地的方式，辐射土地3000亩，每年耕地2次，增加集体收入18万元。每台采购价25万元。</t>
  </si>
  <si>
    <t>1.增加村集体经济收入；2.服务群众。</t>
  </si>
  <si>
    <t>华宁县农业农村局</t>
  </si>
  <si>
    <t>咱乐村委会</t>
  </si>
  <si>
    <t>2025年华宁县宁州街道咱乐村委会邑格小组基础设施建设项目</t>
  </si>
  <si>
    <t>污水治理工程：污水DN300混凝土管（全包）420米铺设；检查井31座；污水处理池1座。
公共区域建设1700平方米：10公分厚风化砂垫层，C20砼。</t>
  </si>
  <si>
    <t>1.完善村庄基础设施；2.提升村庄人居环境。</t>
  </si>
  <si>
    <t>西冲村委会</t>
  </si>
  <si>
    <t>2025年华宁县宁州街道西冲村、法果村、吗哒村产业道路建设项目</t>
  </si>
  <si>
    <t>法果村委会：拖卓小组新建交易市场860平米，C25砼。
西冲村委会：西冲大山脚路（西冲至岔纳）产业道路建设520米：平均宽度5米，C25砼。
吗哒村委会：美叠小组下麦塘山脚至肥扩产业发展道路，共涉及美叠、大吗达、小寨、普土寨四个小组，全长1.3公里宽3米，用土夹石铺设方便农产品运输。</t>
  </si>
  <si>
    <t>1.解决农户到烤房前烤烟路难行走的问题；2.解决岔河村委会的小学生到西冲小学上学路难行的问题；3.解决村民到地间做活路难行赵的问题；4.完善蔬菜交易产业设施；5.完善机耕路建设。</t>
  </si>
  <si>
    <t>平地社区</t>
  </si>
  <si>
    <t>2025年华宁县宁州街道冲麦村、平地社区“以工代赈”建设项目</t>
  </si>
  <si>
    <t>冲麦村委会：休闲活动场所建设1200平方米，包含配套设施。老寨子进村道路建设557米：平均宽8米，支护工程。
平地社区：高寨小组场地建设2563平方米：上场长71米，宽27米；下场长38米，宽17米，C25砼。马家冲小组进村道路建设527米：平均宽5米，C25砼，配套排水沟。</t>
  </si>
  <si>
    <t>市农业农村局、市发展改革委</t>
  </si>
  <si>
    <t>1.解决马家冲学生到学校上学问题；2.辐射道路两旁田地；3.提升高寨人居环境。4.增加休闲活动场所，丰富群众精神生活。</t>
  </si>
  <si>
    <t>红坡村委会</t>
  </si>
  <si>
    <t>2025年华宁县宁州街道石门坎小组、红坡小组、落水洞小组产业设施建设</t>
  </si>
  <si>
    <t>毛石支砌截水沟30米（带盖板）3.5米宽，1.7米深。</t>
  </si>
  <si>
    <t>1.保障村民生产用水；2.提升群众的幸福感。</t>
  </si>
  <si>
    <t>暮车村委会</t>
  </si>
  <si>
    <t>2025年华宁县宁州街道暮车村委会上下暮车产村融合建设项目</t>
  </si>
  <si>
    <t>活动场所建设1320平方米，支护工程，护栏43米，青石板铺设50平方米，大黄梨采摘体验园建设6627平方米，古树围护设施，雨水管网360米。</t>
  </si>
  <si>
    <t>1.发展大黄梨产业；2.壮大村集体经济；3.实现产村融合。</t>
  </si>
  <si>
    <t>马鞍山社区</t>
  </si>
  <si>
    <t>2025年华宁县宁州街道马鞍山社区果蔬交易市场建设项目</t>
  </si>
  <si>
    <t>老待客处：建设果蔬交易市场2200平方米：含场地建设2200平方米，交易场所建设700平方米（钢架彩钢瓦，免烧砖砌外墙）</t>
  </si>
  <si>
    <t>1.提升村集体经济收入；2.解决果农公路旁交易的问题。</t>
  </si>
  <si>
    <t>吗哒村委会</t>
  </si>
  <si>
    <t>2025年华宁县宁州街道吗哒村委会小寨基础设施提升项目</t>
  </si>
  <si>
    <t>道路建设300米：平均宽度4.5米，含土方开挖、回填、平整、C25砼及支护工程；活动场所建设620平方米：含原破损建筑拆除、平整及C25砼；产业设施建设500平方米：采用钢结构树脂瓦顶；水源点围护设施1项：青砖支砌。</t>
  </si>
  <si>
    <t>1.提升村庄人居环境；2.促进村庄新规划宅基地新建。</t>
  </si>
  <si>
    <t>2025年华宁县宁州街道咱乐村委会产业配套设施建设项目</t>
  </si>
  <si>
    <t>咱乐村委会白坡小组：1.DN80镀锌管3400米；2.新建200立方米蓄水池1座。</t>
  </si>
  <si>
    <t>1.解决白坡小组产业灌溉用水问题。</t>
  </si>
  <si>
    <t>城关社区</t>
  </si>
  <si>
    <t>2025年华宁县宁州街道城关社区林下种养殖示范基地建设项目</t>
  </si>
  <si>
    <r>
      <rPr>
        <sz val="10"/>
        <rFont val="方正仿宋_GBK"/>
        <charset val="134"/>
      </rPr>
      <t>位于华盖山，推广联农带农林下种养殖示范基地210亩。
1、人行步道建设2200米：平均宽2米，红砖铺地；
2、产业道路建设1400米：平均宽度3米，C25砼；
3、提水工程1项：DN50镀锌主管7000米，抽水设施1台，50m</t>
    </r>
    <r>
      <rPr>
        <sz val="10"/>
        <rFont val="宋体"/>
        <charset val="134"/>
      </rPr>
      <t>³</t>
    </r>
    <r>
      <rPr>
        <sz val="10"/>
        <rFont val="方正仿宋_GBK"/>
        <charset val="134"/>
      </rPr>
      <t>蓄水池1座；
4、工具房1座：占地60平方米，钢架树脂瓦房屋；
5、中药材苗种采购1项。</t>
    </r>
  </si>
  <si>
    <t>1.建设林下中药材、食用菌种植基地；2.壮大村集体经济；3.辐射带动街道产业发展。</t>
  </si>
  <si>
    <t>新城村委会</t>
  </si>
  <si>
    <t>2025年华宁县宁州街道新城村委会基础设施建设项目</t>
  </si>
  <si>
    <t>产业设施：1.农资设施2间，每间30平方米，共60平方米，钢架树脂瓦；2.灌溉沟渠建设127米；3.采购1台东方红1504农耕机，采用有偿耕地的方式，辐射土地3500亩。</t>
  </si>
  <si>
    <t>1.提升村集体经济；2.解决生产用水问题。</t>
  </si>
  <si>
    <t>甸尾社区</t>
  </si>
  <si>
    <t>2025年华宁县宁州街道甸尾社区产业设施建设项目</t>
  </si>
  <si>
    <t>1.灌溉管道建设390米：DN800混凝土管铺设370，检查井25个；DN300混凝土管铺设20米；
2.产业道路建设370米：平均宽度2米，C20砼；</t>
  </si>
  <si>
    <t>1.建设灌溉管网；2.完善村庄产业设施。</t>
  </si>
  <si>
    <t>郭家营社区</t>
  </si>
  <si>
    <t>2025年华宁县宁州街道郭家营社区小山小组村容村貌提升工程</t>
  </si>
  <si>
    <t>郭家营社区辖区内小山小组村内建设活动场所，面积3000平方米。</t>
  </si>
  <si>
    <t>1.完善基础设施；2.增加村民的自娱自乐性，让村民们有更多的机会聚集在一起，进行各种文化娱乐活动，营造和谐、积极向上的乡村文化氛围。</t>
  </si>
  <si>
    <t>葫芦冲村委会</t>
  </si>
  <si>
    <t>2025年华宁县宁州街道葫芦冲村委会“以工代赈”建设项目</t>
  </si>
  <si>
    <t>建设内容：下新寨搬迁点道路建设120米、污水处理池1座。葫芦冲场地建设700平方米。</t>
  </si>
  <si>
    <t>1.完善下新寨搬迁点基础设施；2.提升葫芦冲小组村内人居环境。</t>
  </si>
  <si>
    <t>新庄社区</t>
  </si>
  <si>
    <t>2025年华宁县宁州街道新庄社区基础设施提质项目</t>
  </si>
  <si>
    <t>排水管道600米，垃圾亭1座，免烧砖砌花台204米，活动设施75平方米，活动场所建设4914.56平方米，支护工程332立方米，太阳能灯30盏，道路建设690平方米。</t>
  </si>
  <si>
    <t>那果村委会、咱乐村委会，马鞍山社区</t>
  </si>
  <si>
    <t>2025年华宁县宁州街道生产生活用水设施建设项目</t>
  </si>
  <si>
    <t>那果农村饮水提水项目（泵房、125kva变压器一台、水泵一套、DN80抽水管道1800米、200立方蓄水池一座）上咱乐小组50立方水池、阿矣寨小组50立方水池</t>
  </si>
  <si>
    <t>市水利局</t>
  </si>
  <si>
    <t>1.保障村民饮水供给；2.加强灌溉用水保障。</t>
  </si>
  <si>
    <t>华宁县水利局</t>
  </si>
  <si>
    <t>吗哒村委会、法果村委会、冲麦村委会、铁埂社区、红坡村委会</t>
  </si>
  <si>
    <t>2025年华宁县宁州街道产业灌溉设施建设项目</t>
  </si>
  <si>
    <t>对宁州辖区的吗哒秧田冲坝塘、法果新坟脚坝塘、冲麦绿林庄坝塘、铁埂煤炭窝坝塘、铁埂赵家坟坝塘、红坡坝塘外坡倒塌土方、溢洪道、排洪沟、放水涵洞等进行清理修复。</t>
  </si>
  <si>
    <t>1.修缮小坝塘，提高蓄水能力；2.强化灌溉设施。</t>
  </si>
  <si>
    <t>普茶寨村委会</t>
  </si>
  <si>
    <t>2025年华宁县宁州街道普茶寨村委会产业发展道路建设项目</t>
  </si>
  <si>
    <t>红皮寨小组产业发展道路建设1200米：土地平整、C20砼、路边排水沟建设。</t>
  </si>
  <si>
    <t>1.完善村庄产业设施；2.保障农户生产出行。</t>
  </si>
  <si>
    <t>青龙镇</t>
  </si>
  <si>
    <t>紫马龙村委会</t>
  </si>
  <si>
    <t>2025年华宁县青龙镇紫马龙村委会紫马龙小组“以工代赈”建设项目</t>
  </si>
  <si>
    <r>
      <rPr>
        <sz val="10"/>
        <rFont val="方正仿宋_GBK"/>
        <charset val="134"/>
      </rPr>
      <t>1.雨、污治理一项。2.道路建设5550㎡。3.垃圾房建设1座。4.LED太阳能单臂路灯12套。5.养殖畜圈场地内场地平整965㎡。6.闲置土地利用：种植红土回填624m</t>
    </r>
    <r>
      <rPr>
        <sz val="10"/>
        <rFont val="宋体"/>
        <charset val="134"/>
      </rPr>
      <t>³</t>
    </r>
    <r>
      <rPr>
        <sz val="10"/>
        <rFont val="方正仿宋_GBK"/>
        <charset val="134"/>
      </rPr>
      <t>，种植红叶石楠，女贞等绿植425株，种植875㎡，砖砌花台453m。</t>
    </r>
  </si>
  <si>
    <t>户均增收≥300元/户，直接受益人口数≥388人</t>
  </si>
  <si>
    <t>大母公竜村委会</t>
  </si>
  <si>
    <t>2025年华宁县青龙镇大母公竜村委会长坡小组"以工代赈"建设项目</t>
  </si>
  <si>
    <t>1、道路建设1483㎡；2、挡土墙528.84㎡；5、路灯10套；6、猫猫箐人饮管道6分热镀锌钢管950m；5、污水管网埋设220m；6、砖砌检查井11座；7、30立方米氧化池一座等。</t>
  </si>
  <si>
    <t>户均增收≥200元/户， 直接受益人口数≥69人</t>
  </si>
  <si>
    <t>倒马坎村委会</t>
  </si>
  <si>
    <t>2025年华宁县青龙镇倒马坎村委会者红寨小组产村融合建设项目（二期）</t>
  </si>
  <si>
    <r>
      <rPr>
        <sz val="10"/>
        <rFont val="方正仿宋_GBK"/>
        <charset val="134"/>
      </rPr>
      <t>1.道路建设95m；2.场地建设800平米；3.毛石护坡100m</t>
    </r>
    <r>
      <rPr>
        <sz val="10"/>
        <rFont val="宋体"/>
        <charset val="134"/>
      </rPr>
      <t>³</t>
    </r>
    <r>
      <rPr>
        <sz val="10"/>
        <rFont val="方正仿宋_GBK"/>
        <charset val="134"/>
      </rPr>
      <t>；4.太阳能灯安装12盏；5.GB DN80镀锌管4000m；6.DN40智能水表30只。</t>
    </r>
  </si>
  <si>
    <t>户均增收≥500元/户， 直接受益人口数≥275人</t>
  </si>
  <si>
    <t>糯租村委会</t>
  </si>
  <si>
    <t>2025年华宁县青龙镇糯租村委会农产品综合交易市场建设项目</t>
  </si>
  <si>
    <t>1.综合交易设施建设1160.00㎡，（含主体、装饰装修、水电安装等），2.附属工程：场地建设560㎡，场地平整560㎡</t>
  </si>
  <si>
    <t>户均增收≥1000元/户，直接受益人口数≥2000人</t>
  </si>
  <si>
    <t>大村村委会、禄丰村委会、糯租村委会、马鹿塘村委会</t>
  </si>
  <si>
    <t>2025年华宁县青龙镇农业发展水利灌溉配套设施建设项目</t>
  </si>
  <si>
    <t>对青龙辖区的大村上塘子坝塘、禄丰鲁伯比坝塘、糯租水龙箐坝塘外坡、坝埂倒塌土方、排洪沟等进行清理修复，竹山水库补水工程（水泵一台、机房一座、变压器160KVA一台、DN125管道460米）</t>
  </si>
  <si>
    <t>户均增收≥1000元/户，直接受益人口数≥4313人</t>
  </si>
  <si>
    <t>禄丰村委会</t>
  </si>
  <si>
    <t>2025年华宁县青龙镇禄丰村委会矣则小组产业发展配套设施建设项目</t>
  </si>
  <si>
    <r>
      <rPr>
        <sz val="10"/>
        <rFont val="方正仿宋_GBK"/>
        <charset val="134"/>
      </rPr>
      <t>1.高压线路及125变压器安装；2.提水站建设（流量85m</t>
    </r>
    <r>
      <rPr>
        <sz val="10"/>
        <rFont val="宋体"/>
        <charset val="134"/>
      </rPr>
      <t>³</t>
    </r>
    <r>
      <rPr>
        <sz val="10"/>
        <rFont val="方正仿宋_GBK"/>
        <charset val="134"/>
      </rPr>
      <t>/s，扬程300m）；3.GB DN100mm镀锌管1100m焊接,提抽水房配套实施安装；4.机耕路建设1000m。</t>
    </r>
  </si>
  <si>
    <t>户均增收≥1000元/户，直接受益人口数≥126人</t>
  </si>
  <si>
    <t>革勒村委会</t>
  </si>
  <si>
    <t>2025年华宁县革勒村委会产业灌溉设施提升改造建设项目</t>
  </si>
  <si>
    <t>1.新建水泵一台（扬程300m，46m3/h）；2.GB DN100镀锌管3300m；3.200KV变压器一台；4.墩子3座；5.二级站改造。</t>
  </si>
  <si>
    <t>户均增收≥500元/户，直接受益人口数≥1100人</t>
  </si>
  <si>
    <t>斗居村委会</t>
  </si>
  <si>
    <t>2025年华宁县青龙镇斗居村委会分水岭小组产业配套设施建设项目</t>
  </si>
  <si>
    <t>1.产业道路建设500米；2.沟渠建设350米</t>
  </si>
  <si>
    <t>户均增收≥1000元/户，直接受益人口数≥147人</t>
  </si>
  <si>
    <t>城门硐村委会</t>
  </si>
  <si>
    <t>2025年华宁县青龙镇城门硐村委会粮烟协同文旅融合配套设施建设项目</t>
  </si>
  <si>
    <t>一、产业配套设施建设：1、产业道路建设3978米。2、新建机耕路900米。二、附属设施建设1、休息场所建设1项。2简易厕所安装6套。3、节点建设80平方。</t>
  </si>
  <si>
    <t>户均增收≥2000元/户，直接受益人口数≥1921人</t>
  </si>
  <si>
    <t>马鹿塘村委会</t>
  </si>
  <si>
    <t>2025年华宁县青龙镇马鹿塘村委会产业发展基础设施建设项目</t>
  </si>
  <si>
    <r>
      <rPr>
        <sz val="10"/>
        <rFont val="方正仿宋_GBK"/>
        <charset val="134"/>
      </rPr>
      <t>1.村内道路修缮114m；2.新建电能烤房2座；3.道路建设2064㎡；4.护坡挡墙560m</t>
    </r>
    <r>
      <rPr>
        <sz val="10"/>
        <rFont val="宋体"/>
        <charset val="134"/>
      </rPr>
      <t>³</t>
    </r>
    <r>
      <rPr>
        <sz val="10"/>
        <rFont val="方正仿宋_GBK"/>
        <charset val="134"/>
      </rPr>
      <t>；5.太阳能路灯12盏。</t>
    </r>
  </si>
  <si>
    <t>户均增收≥1000元/户，直接受益人口数≥253人</t>
  </si>
  <si>
    <t>落梅村委会</t>
  </si>
  <si>
    <t>2025年华宁县青龙镇落梅村委会落梅小组"以工代赈"建设项目</t>
  </si>
  <si>
    <t>1村内建设：道路硬化9524m2，挡土墙120m，检查井122座，混凝土承插管3008m（DN600:560m、DN500:1186m、DN300:1262m），双壁波纹管（DN200：2368m），路边排水沟，混凝土沟盖板。2.村容村貌整治：建设小花园，安装防护栏杆，粉刷墙面。</t>
  </si>
  <si>
    <t>市发展改革委</t>
  </si>
  <si>
    <t>户均增收≥300元/户，直接受益人口数≥5578人</t>
  </si>
  <si>
    <t>盘溪镇</t>
  </si>
  <si>
    <t>东升四组</t>
  </si>
  <si>
    <t>2025年华宁县盘溪镇东升社区凤凰村乡村振兴示范点建设项目</t>
  </si>
  <si>
    <t>一、产业道路：1.新建产业路1，路面宽3.5米，计划投资20万元；2.新建产业路2，路面宽3.5米，计划投资37万元；3.新建产业路3，路面宽4米，计划投资8.5万元，4.原产业路浇筑420米，路面宽4米，计划投资27万元。二、村内道路改造401米，平均宽3.5米，计划投资15.45万元。三、村内排污管道安装：1.原砼道路下埋设390米，计划投资11万元；2.灌溉沟旁安装290米，计划投资11万元；3.村内空地及六必拆空地利用，计划投资10万元。</t>
  </si>
  <si>
    <t>通过新建产业道路1318米、临江产业发展游道1192米、村内道路改造401米和完善村内基础设施，完善乡村基础设施建设，提高当地居民的生产生活质量，减少农民运输农产品和农业生产资料的运输成本，联通村庄与周边自然资源，为下一步乡村农文旅融合发展奠定基础。</t>
  </si>
  <si>
    <t>龙潭营村委会</t>
  </si>
  <si>
    <t>乡村建设行动—农村电网建设（通生产、生活用电、提高综合电压和供电可靠性）</t>
  </si>
  <si>
    <t>2025年华宁县盘溪镇龙潭营村委会生产用水电网建设项目</t>
  </si>
  <si>
    <r>
      <rPr>
        <sz val="10"/>
        <rFont val="方正仿宋_GBK"/>
        <charset val="134"/>
      </rPr>
      <t>1.龙潭营村民委员会隧道口新建10kV线路工程（从110kV盘溪变10kV南头线阿白咪支线#10塔（沿用）"T"接至龙潭营村民委员会隧道口） 2、新建支线＃01号杆上安装断路器1台；3、新增190× 15米电杆13基，新建10kV线路1.046km，（其中采用JKLGYJ-120mm</t>
    </r>
    <r>
      <rPr>
        <sz val="10"/>
        <rFont val="宋体"/>
        <charset val="134"/>
      </rPr>
      <t>²</t>
    </r>
    <r>
      <rPr>
        <sz val="10"/>
        <rFont val="方正仿宋_GBK"/>
        <charset val="134"/>
      </rPr>
      <t>导线架设0.802km，采用JL/LB20A-120/25铝包钢芯铝绞线架设0.244km）；4、采用带电作业法搭头1次。</t>
    </r>
  </si>
  <si>
    <t>通过在华宁盘溪龙潭营村民委员会隧道口新建10kV线路工程，将完善阿白米至龙潭营村民委员会隧道口的生产用水用电线路，缓解周边用电紧张问题，化解因用电矛盾，降低群众生产生活成本，提高柑桔管理效益，进一步致富增收。</t>
  </si>
  <si>
    <t>矣得村委会矣得小组</t>
  </si>
  <si>
    <t>2025年华宁县盘溪镇矣得村委会矣得小组特色产业建设项目</t>
  </si>
  <si>
    <r>
      <rPr>
        <sz val="10"/>
        <rFont val="方正仿宋_GBK"/>
        <charset val="134"/>
      </rPr>
      <t>一、特色山菜：（1）产业设施：①、建设250m</t>
    </r>
    <r>
      <rPr>
        <sz val="10"/>
        <rFont val="宋体"/>
        <charset val="134"/>
      </rPr>
      <t>³</t>
    </r>
    <r>
      <rPr>
        <sz val="10"/>
        <rFont val="方正仿宋_GBK"/>
        <charset val="134"/>
      </rPr>
      <t>冷链设施一项，计划投资47万元；②、特色产业“树头菜”、“羊奶菜”、“梁王茶尖”）苗圃基地建设一项，计划投资35万元。二、人工菌培育：村集体在矣得小学校址内，1、发展人工菌培育项目基地10万元，2、加工包装设备8万元。</t>
    </r>
  </si>
  <si>
    <t>通过矣得村委会山区自然资源及派驻农业技术人员进行指导，配套喷灌、育苗、冷链服务为一体的特色山菜推广种植示范中心，集“卖苗+蔬菜+冷链服务”为一体的经营模式，向脱贫户免费发放特色山菜苗木的方式，引导脱贫群众大规模种植，进而增收致富。通过在矣得建设人工菌培育基地和配套加工包装设备，调整丰富矣得村委会产业结构，促进群众发展生产、增收，从而带动当地乡村的经济发展；项目实施后，为矣得村委会矣得小组的经济发展打下良好的基础和注入强劲动力，改善农村生产条件，加快农村经济发展，增加居民收入。</t>
  </si>
  <si>
    <t>富民村委会白云庵小组</t>
  </si>
  <si>
    <t>2025年华宁县盘溪镇富民村委会白云庵小组美丽乡村建设项目</t>
  </si>
  <si>
    <t>一、基础配套设施：1、池塘及周围整治：（1）路长：142.5米，路宽4米；（2）路床(槽）整形；（3）水泥混凝土道路面层；（4）清理池塘杂草；（5）池塘护栏。2、公共活动场地：公共照明设施2套、石桌椅1套、活动用具1套制作安装等；二、水源点保护1项；三、产业设施：（1）畜圈13间，含基础等。</t>
  </si>
  <si>
    <t>通过拆除“六必拆”建筑消除危房安全隐患、实施“八小工程”、污水管网铺设等工程建设，改变村内污水横流现象，提升村容村貌、整治人居环境，改变不良陋习，改变群众精神面貌，增强群众幸福感、获得感，为乡村全面振兴奠定坚实基础。</t>
  </si>
  <si>
    <t>法高村法高小组</t>
  </si>
  <si>
    <t>2025年华宁县盘溪镇法高村委会法高小组农村基础设施建设项目</t>
  </si>
  <si>
    <t>（1）村内道路建设路长：740米，路宽6米（环村外道）（含污水管网埋设），计划投资60万元。（2）、村内道路建设路长：164米，路宽5米。（群众活动中心处道路）（含污水管网埋设），计划投资35万元。（3）村内道路建设路长：255米，路宽5米。（含污水管网埋设），计划投资35万元。</t>
  </si>
  <si>
    <t>通过提升村内基础设施、活动中心、冷链物流中心及村内环境整治，完善村庄产业发展配套设施，促进产业发展，带动群众增收、发展，从而带动当地乡村的经济发展；项目实施后，提升整治法高小组人居环境，改善村庄村容村貌。为法高村委会法高的经济发展打下良好的基础和注入强劲动力，改善农村生产条件，加快农村经济发展，增加居民收入。</t>
  </si>
  <si>
    <t>矣得、龙潭营、各纳甸</t>
  </si>
  <si>
    <t>2025年华宁县盘溪镇各纳甸村委、龙潭营村、矣得村、月红寨村生产生活用水补短板建设项目</t>
  </si>
  <si>
    <t>一、矣得村委会矣得小组：在矣得村委会矣得小组打探深井1口20万元，安装变压器一台20万元，投资建成后由村集体经营，一是解决农户生产用水短缺问题补齐产业发展短板，二是壮大村集体经济。二、各纳甸大龙树1.提水设施：（1）抽水设备：D155-67*3功率=132kw 1台;（2）电机功力=132KW水泵启动柜（变频）1套；（3）闸阀DN150 4个 （4）止回阀DN150 3个 以上计划6.5万元。2.引水管网2300米等配件27万元，其中群众自筹14万元。三、月红寨村委会新寨小组建设生产用水蓄水池2个200立方，配套相应管网1000米。</t>
  </si>
  <si>
    <t>通过打深井解决矣得村委会矣得小组、各纳甸大龙树小组群众生产生活用水难题，通过改造提水设备，增加管网配套设施，提升群众柑橘等产业生产用水，为群众降低生产成本，增加集体经济收入。</t>
  </si>
  <si>
    <t>盘江社区</t>
  </si>
  <si>
    <t>2025年盘溪镇盘江社北门片区美丽乡村建设项目</t>
  </si>
  <si>
    <t>基础设施（1）道路、活动场及铺地面积1976㎡，计划投资50万元；（2）污水管网铺设527米，含检查井，计划投资29万元；（3）雨水管网535米，含检查井，计划投资30万元；（4）公共照明设施、弱电等，计划投资23万元。</t>
  </si>
  <si>
    <t>通过拆除“六必拆”建筑消除危房安全隐患、实施“八小工程”、污水管网铺设等工程建设，改变村内污水横流现象，提升村容村貌、整治人居环境，改变群众精神面貌，增强群众幸福感、获得感，壮大村集体经济，为乡村全面振兴奠定坚实基础。</t>
  </si>
  <si>
    <t>磨沙塘村委会中寨村</t>
  </si>
  <si>
    <t>2025年华宁县盘溪镇磨沙塘村委会中寨产业发展道路以工代赈建设项目</t>
  </si>
  <si>
    <t>产业发展道路风化料基层长1800m，宽3m，计划投资83万元（含调型及1800m边沟）。</t>
  </si>
  <si>
    <t>通过建设1.8公里产业发展道路，促进产业发展，改善对外运输困难，解决交通不便的问题，促进群众发展生产、增收，从而带动当地乡村的经济发展；项目实施后，为磨沙塘村委会的经济发展打下良好的基础和注入强劲动力，改善农村生产条件，加快农村经济发展，增加居民收入。</t>
  </si>
  <si>
    <t>九甸村委会坝埂脚小组</t>
  </si>
  <si>
    <t>2025年华宁县盘溪镇九甸村委会坝埂脚小组仓储保鲜冷链设施配套建设项目</t>
  </si>
  <si>
    <t>配套面积在700平方米冷库10套，计划投资100万元。</t>
  </si>
  <si>
    <t>通过配套10套冷链设施并出租，进一步壮大村集体经济收入，带动周边群众增收致富，持续壮大柑桔产业效益。</t>
  </si>
  <si>
    <t>华溪镇</t>
  </si>
  <si>
    <t>华溪社区</t>
  </si>
  <si>
    <t>2025年华宁县华溪镇华溪社区第六居民小组产村融合建设项目</t>
  </si>
  <si>
    <t>1、产业配套设施1项（农产展销设施20套，200平方米）。
2、村内人居环境整治提升1项（道路硬化495米、扩宽3米，人行道1.5米；污水管网埋设600米；基础照明设施25套；清香树80棵、樱花树80棵）。</t>
  </si>
  <si>
    <t>项目实施后，完善集镇区翠溪湖周边的基础设施建设，村庄的宜居宜业性进一步增强，改善集镇区居民及外来务工人员的居住环境，极大缓解交通拥堵现状，推进经济社会更好、更快发展。通过项目建设，带动集镇夜间经济发展和贫困户、监测户就业增收，预计实现每年15万元以上村集体经济收入。</t>
  </si>
  <si>
    <t>县农业农村局</t>
  </si>
  <si>
    <t>2025年华宁县华溪镇华溪社区西沙井小组“以工代赈”建设项目</t>
  </si>
  <si>
    <t>1.村内道路硬化（长560米，宽4.5米）；2.排污管道410米。</t>
  </si>
  <si>
    <t>项目实施后，完善了村内基础设施，改善了村容村貌，丰富了农村物质文明和精神文明建设，更有利于集人气、聚财气，对西沙井小组经济发展起到积极的推动作用。</t>
  </si>
  <si>
    <t>2025年华宁县华溪镇华溪社区数字小镇水果市场片区基础设施建设项目</t>
  </si>
  <si>
    <t>1.水果市场内道路扩改硬化（长900m，宽8m）；2.污水管网埋设900m；3.基础照明设施20套。</t>
  </si>
  <si>
    <t>项目实施后，大大改善水果批发交易市场的基础设施建设，改善水果批发市场内交通运输的压力，更加有利于水果交易，通过华溪社区华溪社区数字小镇水果市场基础设施的建设，提高土地综合利用效益，群众水果交易场所将得到大幅改善，推进经济社会更好、更快的发展，极大程度上改善水果交易的环境，避免交通拥堵。</t>
  </si>
  <si>
    <t>独家村村委会</t>
  </si>
  <si>
    <t>2025年华宁县华溪镇独家村村委会二亩地小组美丽乡村建设项目</t>
  </si>
  <si>
    <t>1.硬化路面（长500米，宽6米）；2.排污管道总管250米，支管300米；3.村内污水集中处理站1项；4.基础照明设施20套。</t>
  </si>
  <si>
    <t>项目实施后，完善了村内基础设施，改善了村容村貌，丰富了农村物质文明和精神文明建设，更有利于集人气、聚财气，对二亩地小组经济发展起到积极的推动作用。</t>
  </si>
  <si>
    <t>通红甸乡</t>
  </si>
  <si>
    <t>大婆左村委会</t>
  </si>
  <si>
    <t>2025年华宁县通红甸乡大婆左村委会塘子小组产业发展配套设施建设项目</t>
  </si>
  <si>
    <r>
      <rPr>
        <sz val="10"/>
        <rFont val="方正仿宋_GBK"/>
        <charset val="134"/>
      </rPr>
      <t>一、产业发展配套设施建设：（一）产业发展道路建设，包括土方开挖2000m</t>
    </r>
    <r>
      <rPr>
        <sz val="10"/>
        <rFont val="宋体"/>
        <charset val="134"/>
      </rPr>
      <t>³</t>
    </r>
    <r>
      <rPr>
        <sz val="10"/>
        <rFont val="方正仿宋_GBK"/>
        <charset val="134"/>
      </rPr>
      <t>，土方回填600m</t>
    </r>
    <r>
      <rPr>
        <sz val="10"/>
        <rFont val="宋体"/>
        <charset val="134"/>
      </rPr>
      <t>³</t>
    </r>
    <r>
      <rPr>
        <sz val="10"/>
        <rFont val="方正仿宋_GBK"/>
        <charset val="134"/>
      </rPr>
      <t>，路面路基级配碎石垫层560m</t>
    </r>
    <r>
      <rPr>
        <sz val="10"/>
        <rFont val="宋体"/>
        <charset val="134"/>
      </rPr>
      <t>³</t>
    </r>
    <r>
      <rPr>
        <sz val="10"/>
        <rFont val="方正仿宋_GBK"/>
        <charset val="134"/>
      </rPr>
      <t>，C30混凝土现浇路面扩建560m</t>
    </r>
    <r>
      <rPr>
        <sz val="10"/>
        <rFont val="宋体"/>
        <charset val="134"/>
      </rPr>
      <t>³</t>
    </r>
    <r>
      <rPr>
        <sz val="10"/>
        <rFont val="方正仿宋_GBK"/>
        <charset val="134"/>
      </rPr>
      <t>，毛块石支护支砌320m</t>
    </r>
    <r>
      <rPr>
        <sz val="10"/>
        <rFont val="宋体"/>
        <charset val="134"/>
      </rPr>
      <t>³</t>
    </r>
    <r>
      <rPr>
        <sz val="10"/>
        <rFont val="方正仿宋_GBK"/>
        <charset val="134"/>
      </rPr>
      <t>，路边沟支砌700m。（二）农特产品集散交易场地建设，包括土方开挖1100m</t>
    </r>
    <r>
      <rPr>
        <sz val="10"/>
        <rFont val="宋体"/>
        <charset val="134"/>
      </rPr>
      <t>³</t>
    </r>
    <r>
      <rPr>
        <sz val="10"/>
        <rFont val="方正仿宋_GBK"/>
        <charset val="134"/>
      </rPr>
      <t>，土方回填700m</t>
    </r>
    <r>
      <rPr>
        <sz val="10"/>
        <rFont val="宋体"/>
        <charset val="134"/>
      </rPr>
      <t>³</t>
    </r>
    <r>
      <rPr>
        <sz val="10"/>
        <rFont val="方正仿宋_GBK"/>
        <charset val="134"/>
      </rPr>
      <t>，风化石垫层200m</t>
    </r>
    <r>
      <rPr>
        <sz val="10"/>
        <rFont val="宋体"/>
        <charset val="134"/>
      </rPr>
      <t>³</t>
    </r>
    <r>
      <rPr>
        <sz val="10"/>
        <rFont val="方正仿宋_GBK"/>
        <charset val="134"/>
      </rPr>
      <t>，C25场地建设200m</t>
    </r>
    <r>
      <rPr>
        <sz val="10"/>
        <rFont val="宋体"/>
        <charset val="134"/>
      </rPr>
      <t>³</t>
    </r>
    <r>
      <rPr>
        <sz val="10"/>
        <rFont val="方正仿宋_GBK"/>
        <charset val="134"/>
      </rPr>
      <t>，毛块石支砌50m</t>
    </r>
    <r>
      <rPr>
        <sz val="10"/>
        <rFont val="宋体"/>
        <charset val="134"/>
      </rPr>
      <t>³</t>
    </r>
    <r>
      <rPr>
        <sz val="10"/>
        <rFont val="方正仿宋_GBK"/>
        <charset val="134"/>
      </rPr>
      <t>。
二、村庄基础设施建设：(一）村内道路建设工程，包括土方开挖1500m</t>
    </r>
    <r>
      <rPr>
        <sz val="10"/>
        <rFont val="宋体"/>
        <charset val="134"/>
      </rPr>
      <t>³</t>
    </r>
    <r>
      <rPr>
        <sz val="10"/>
        <rFont val="方正仿宋_GBK"/>
        <charset val="134"/>
      </rPr>
      <t>，土方回填700 m</t>
    </r>
    <r>
      <rPr>
        <sz val="10"/>
        <rFont val="宋体"/>
        <charset val="134"/>
      </rPr>
      <t>³</t>
    </r>
    <r>
      <rPr>
        <sz val="10"/>
        <rFont val="方正仿宋_GBK"/>
        <charset val="134"/>
      </rPr>
      <t>，太阳能路灯15套，垃圾收集池建设2个。（二）两污工程，包括挖沟槽土方400</t>
    </r>
    <r>
      <rPr>
        <sz val="10"/>
        <rFont val="宋体"/>
        <charset val="134"/>
      </rPr>
      <t>³</t>
    </r>
    <r>
      <rPr>
        <sz val="10"/>
        <rFont val="方正仿宋_GBK"/>
        <charset val="134"/>
      </rPr>
      <t>，回填方200m</t>
    </r>
    <r>
      <rPr>
        <sz val="10"/>
        <rFont val="宋体"/>
        <charset val="134"/>
      </rPr>
      <t>³</t>
    </r>
    <r>
      <rPr>
        <sz val="10"/>
        <rFont val="方正仿宋_GBK"/>
        <charset val="134"/>
      </rPr>
      <t>，风化石垫层120m</t>
    </r>
    <r>
      <rPr>
        <sz val="10"/>
        <rFont val="宋体"/>
        <charset val="134"/>
      </rPr>
      <t>³</t>
    </r>
    <r>
      <rPr>
        <sz val="10"/>
        <rFont val="方正仿宋_GBK"/>
        <charset val="134"/>
      </rPr>
      <t>，DN200钢带增强聚乙烯PE污水管220m，DN300钢带增强聚乙烯PE污水管250m，DN600钢带增强聚乙烯PE污水管100m，C20混凝土包管40m</t>
    </r>
    <r>
      <rPr>
        <sz val="10"/>
        <rFont val="宋体"/>
        <charset val="134"/>
      </rPr>
      <t>³</t>
    </r>
    <r>
      <rPr>
        <sz val="10"/>
        <rFont val="方正仿宋_GBK"/>
        <charset val="134"/>
      </rPr>
      <t>，Φ700塑料检查井15座，Φ1000塑料检查井3座，预留污水接水口15座，污水处理池 2项，垃圾收集池建设2个。</t>
    </r>
  </si>
  <si>
    <t>项目的实施将补齐产业基础设施的短板，有效改善人居环境，助力生态振兴，以点带面引领少数民族聚集区实现产业兴旺、生态宜居、乡风文明、治理有效、生活富裕作出示范和样板。</t>
  </si>
  <si>
    <t>增产增收、其他</t>
  </si>
  <si>
    <t>小得勒村委会</t>
  </si>
  <si>
    <t>2025年华宁县通红甸乡长田小组美丽乡村建设项目</t>
  </si>
  <si>
    <t>进村道路扩改建设2000㎡、道路支护750㎡，路灯12盏，村内道路建设1200㎡，安全栏杆200m,污水管网200m，污水处理池1座。</t>
  </si>
  <si>
    <t>建设宜居宜业和美乡村是推进乡村全面振兴的必然要求，通过对长田小组基础设施建设，聚焦提升了人居环境舒适度、优势产业集聚度、基础设施完备度、公共服务便利度、乡村社会善治度，因地制宜、分类施策，持续推进宜居宜业和美乡村建设。</t>
  </si>
  <si>
    <t>所梅早村委会</t>
  </si>
  <si>
    <t>2025年华宁县通红甸乡么波冲民族旅游产业配套设施建设项目</t>
  </si>
  <si>
    <r>
      <rPr>
        <sz val="10"/>
        <rFont val="方正仿宋_GBK"/>
        <charset val="134"/>
      </rPr>
      <t>产业道路建设5600㎡，安全栏杆安装200m，太阳能路灯20盏，涵洞：沉沙池1个、消力池污水1个、排洪管道86m，支护结构2100m</t>
    </r>
    <r>
      <rPr>
        <sz val="10"/>
        <rFont val="宋体"/>
        <charset val="134"/>
      </rPr>
      <t>³</t>
    </r>
    <r>
      <rPr>
        <sz val="10"/>
        <rFont val="方正仿宋_GBK"/>
        <charset val="134"/>
      </rPr>
      <t>，游客集散场地平整3000㎡</t>
    </r>
  </si>
  <si>
    <t>通过其独特的自然资源、乡土风情，发展形式多样、特色鲜明的少数民族文化产业、观光农业休闲产业，将改善么波冲文旅产业基础设施，实现特色民居和高山草甸农旅产业发展，促进群众增收。</t>
  </si>
  <si>
    <t>通红甸社区</t>
  </si>
  <si>
    <t>2025年华宁县通红甸乡通红甸小组产业发展配套设施建设项目</t>
  </si>
  <si>
    <r>
      <rPr>
        <sz val="10"/>
        <rFont val="方正仿宋_GBK"/>
        <charset val="134"/>
      </rPr>
      <t>产业发展配套设施建设：产业道路建设3800㎡，支护工程 1800m</t>
    </r>
    <r>
      <rPr>
        <sz val="10"/>
        <rFont val="宋体"/>
        <charset val="134"/>
      </rPr>
      <t>³</t>
    </r>
    <r>
      <rPr>
        <sz val="10"/>
        <rFont val="方正仿宋_GBK"/>
        <charset val="134"/>
      </rPr>
      <t>安全栏杆安装300m，太阳能路灯12盏，人行楼梯浇筑50㎡，排污沟300m，土方开挖15000m</t>
    </r>
    <r>
      <rPr>
        <sz val="10"/>
        <rFont val="宋体"/>
        <charset val="134"/>
      </rPr>
      <t>³</t>
    </r>
    <r>
      <rPr>
        <sz val="10"/>
        <rFont val="方正仿宋_GBK"/>
        <charset val="134"/>
      </rPr>
      <t>，土方回填6000m</t>
    </r>
    <r>
      <rPr>
        <sz val="10"/>
        <rFont val="宋体"/>
        <charset val="134"/>
      </rPr>
      <t>³</t>
    </r>
  </si>
  <si>
    <t>通过产业发展配套设施的完善，实现通红甸小组产业发展与文化、环境和风貌协调发展；同时改善人居环境，丰富生态文明建设，带动柑橘产业发展，带动民俗文化传承，有利于一二三产业的融合发展，激活农村发展的潜力和内生动力，实现通红甸小组社会、经济、生态、文化的跨越发展。</t>
  </si>
  <si>
    <t>2025年华宁县通红甸乡通红甸社区产业引水灌溉项目</t>
  </si>
  <si>
    <r>
      <rPr>
        <sz val="10"/>
        <rFont val="方正仿宋_GBK"/>
        <charset val="134"/>
      </rPr>
      <t>气体抽水机房一座15㎡、抽水设备一套、DN150镀锌管5000m、1000m</t>
    </r>
    <r>
      <rPr>
        <sz val="10"/>
        <rFont val="宋体"/>
        <charset val="134"/>
      </rPr>
      <t>³</t>
    </r>
    <r>
      <rPr>
        <sz val="10"/>
        <rFont val="方正仿宋_GBK"/>
        <charset val="134"/>
      </rPr>
      <t>水池一座</t>
    </r>
  </si>
  <si>
    <t>水利工程的稳步发展，保障了广大农村人民群众生产用水，同时有效灌溉面积也大幅提升，在干旱的季节或干旱年份，满足群众农业生产对用水的需求，解决了社会发展的后顾之忧，推动社会进步，项目实施解决了广大农村人民群众生产用水难的问题。</t>
  </si>
  <si>
    <t>山羊母村委会</t>
  </si>
  <si>
    <t>2025年华宁县通红甸乡新发寨红色文化旅游配套基础设施建设项目</t>
  </si>
  <si>
    <r>
      <rPr>
        <sz val="10"/>
        <rFont val="方正仿宋_GBK"/>
        <charset val="134"/>
      </rPr>
      <t>村内道路建设600㎡，50m</t>
    </r>
    <r>
      <rPr>
        <sz val="10"/>
        <rFont val="宋体"/>
        <charset val="134"/>
      </rPr>
      <t>³</t>
    </r>
    <r>
      <rPr>
        <sz val="10"/>
        <rFont val="方正仿宋_GBK"/>
        <charset val="134"/>
      </rPr>
      <t>高位水池一座，水冲式卫生公厕一座，250m人行步道修建，路段支护100m</t>
    </r>
    <r>
      <rPr>
        <sz val="10"/>
        <rFont val="宋体"/>
        <charset val="134"/>
      </rPr>
      <t>³</t>
    </r>
    <r>
      <rPr>
        <sz val="10"/>
        <rFont val="方正仿宋_GBK"/>
        <charset val="134"/>
      </rPr>
      <t>，舍身崖群雕支护140m</t>
    </r>
    <r>
      <rPr>
        <sz val="10"/>
        <rFont val="宋体"/>
        <charset val="134"/>
      </rPr>
      <t>³</t>
    </r>
    <r>
      <rPr>
        <sz val="10"/>
        <rFont val="方正仿宋_GBK"/>
        <charset val="134"/>
      </rPr>
      <t>，安全护栏50m。</t>
    </r>
  </si>
  <si>
    <t>通过传承红色文化，发挥典型示范，能有效带动群众了解革命历史，发挥艰苦奋斗精神致力于家乡建设，前来开展爱国教育的广大干部职工也能为村庄带来人流量，有利于村民开展配套服务，促进经济增收。</t>
  </si>
  <si>
    <t>农业农村乡村振兴局</t>
  </si>
  <si>
    <t>大新寨村委会大新寨小组</t>
  </si>
  <si>
    <t>2025年华宁县华溪镇大新寨民族团结进步示范村建设项目</t>
  </si>
  <si>
    <t xml:space="preserve">1投资100万实施：（1）大新寨村民小组麦塘坝老路6寸管网一条1200米，计划投资30.68万元；咪唑坎两条线600米，计划投资12.84万元；二灯满一条线250米，计划投资5.35万元。（2）清水塘小组红木-嘻嘻冲一条线200米，计划投资4.28万元；红木一条线120米，计划投资3.21万元；关塘低一条线200米，计划投资4.28万元；茨坝一条线136米，计划投资2.91万元；红木-白木冲门一条线700米，计划投资14.98万元；（3）三家小组火坟-公路一条线900米，计划投资21.47万元。
 </t>
  </si>
  <si>
    <t>项目实施后，群众生产条件将得到明显改善，生产效率显著提高，村容村貌将发生重大变化，群众经济收入将大幅提升，预计每年可为村集体增加收入20万，完善了田间管道改造，农村生产生活基础设施建设的不断完善，降低农业生产成本，增强经济发展后劲，村民生产更加方便，促进当地经济多元化发展，促进就业，实现各民族共同富裕。</t>
  </si>
  <si>
    <t>带动农户发展生产增产增收</t>
  </si>
  <si>
    <t>县民宗局</t>
  </si>
  <si>
    <t>老田村委会</t>
  </si>
  <si>
    <t>2025年华宁县青龙镇老田村委会松棵小组民族团结进步示范村建设项目</t>
  </si>
  <si>
    <t>投资102.5万元，在老田村委会包包寨、血牛坪、班猫坪、老田、松颗、斗妮、银厂、火头地小组实施：1、饮水工程管网建设主管10千米；2、松颗小组进村村内道路700米；3、松颗小组村内挡墙500米；4、松棵小组人畜饮水100立方高位水池1个。</t>
  </si>
  <si>
    <t>老田村委会示范村建设工程能够优化农村发展的硬环境，为农村经济发展打下良好的基础和注入强劲动力。改善农村生产生活条件，促进本村农产业的发展，松棵小组村容村貌会收到前所未有的效果，村内环境会发生翻天覆地的变化。</t>
  </si>
  <si>
    <t>富民村委会</t>
  </si>
  <si>
    <t>2025年华宁县盘溪镇富民村委会白云庵小组民族团结进步示范村建设项目</t>
  </si>
  <si>
    <t>本项目主要围绕农产品交易市场建设，预计总投资111.4 万元。其中：投入81.4万元在富民村委会冯家坟交易市场建设；投资30万元新建宽2米，长3000米的产业道路，用于村小组柑橘产业道路建设，便于群众开展生产。</t>
  </si>
  <si>
    <t>目规划实施后，改善群众生产运输条件、公共服务设施，改善生活环境，增加收入具有十分重要的意义。项目的实施不断完善村庄的基础设施建设，群众的生活环境得到改善，为经济社会的进一步发展创造了基本条件该项目的实施，同时方便当地群众农产品交易，解决农产品交易难的问题；收取卫生管理费增加村集体经济收入。全村受益人口446户，1364人（其中脱贫户28户，88人）。同时，道路修通后，可降低群众生产成本，增加群众收入。</t>
  </si>
  <si>
    <t>产业发展—农田水利设施建设项目</t>
  </si>
  <si>
    <t>2025年华宁县宁州街道马鞍山社区普鲁味小组民族团结进步示范村建设项目</t>
  </si>
  <si>
    <r>
      <rPr>
        <sz val="10"/>
        <rFont val="方正仿宋_GBK"/>
        <charset val="134"/>
      </rPr>
      <t>投资101.4万元实施提水站一座。其中：一、提水泵工程：613300元。1、管材部分373700元。其中国标DN125mm镀锌管（配件+购置+运费）302400元，DN125普通闸阀2000元，焊接安装+搬运109300元；2、机电部分218600元。其中D型多级离心泵（D46-50×7）制安：（含水泵、90kw电机、底座、闸阀、止回阀、底阀）49000元，启动柜（软启动）9600元，200KVA变压器160000元。3、进水前池提水部分21000元。其中潜水泵（流量60m</t>
    </r>
    <r>
      <rPr>
        <sz val="10"/>
        <rFont val="宋体"/>
        <charset val="134"/>
      </rPr>
      <t>³</t>
    </r>
    <r>
      <rPr>
        <sz val="10"/>
        <rFont val="方正仿宋_GBK"/>
        <charset val="134"/>
      </rPr>
      <t>/h)21000元。
二、土建工程361050元。其中1、20m</t>
    </r>
    <r>
      <rPr>
        <sz val="10"/>
        <rFont val="宋体"/>
        <charset val="134"/>
      </rPr>
      <t>³</t>
    </r>
    <r>
      <rPr>
        <sz val="10"/>
        <rFont val="方正仿宋_GBK"/>
        <charset val="134"/>
      </rPr>
      <t>进水前池25000元，2、抽水机房(4×3×2.8，含门窗、基础、粉刷、二次搬运等)24000元，3、500m</t>
    </r>
    <r>
      <rPr>
        <sz val="10"/>
        <rFont val="宋体"/>
        <charset val="134"/>
      </rPr>
      <t>³</t>
    </r>
    <r>
      <rPr>
        <sz val="10"/>
        <rFont val="方正仿宋_GBK"/>
        <charset val="134"/>
      </rPr>
      <t>蓄水池312050元（土方开挖12200元，石方开10440元，土方回填3180元，M7.5浆砌石垫层18290元，C25钢筋砼底板37630元，C25钢筋砼侧墙25440元，C25钢筋砼支柱4505元，C25钢筋砼顶板19080元，模板27600元，钢筋制安114870元，池壁粉刷31815元，溢流管，清洗管、出水管及闸阀、爬梯等配套零件5000元，临时施工道路2000元）。</t>
    </r>
  </si>
  <si>
    <t>该项目实施采取“社区村集体股份经济合作联合社+村小组股份经济合作社”的模式，采取社区和村小组共同进行入股合作发展，由社区争取衔接资金投入，村小组股份合作社负责日常管理维护，统一进行运营管理。项目实施，使该村57户179人直接受益，并辐射周边3个小组3千余亩农业生产用水，对于改善该村及周边村组生产、生活用水，发展农村经济、增加集体收入、助力乡村振兴有较大促进作用。</t>
  </si>
  <si>
    <t>2025年华宁县宁州街道吗哒村委会亮木箐小组民族团结进步示范村建设项目</t>
  </si>
  <si>
    <t>投资102.9万元，在吗哒村委会亮木箐小组实施高原无公害蔬菜产业发展种植基地1800亩。投资61.7万元，建3.5米宽1500长的产业发展道路，便于群众开展生产；投资8万元，新建100方米的蓄水池一个，灌溉用水；投资5.8万元，新建DN50水管网1000米，灌溉总管；投资14.4万，新建钢架彩钢瓦蔬菜交易场所，240平方米；投资13万元，新建小冷库一座，蔬菜储备。安装杀虫灯20盏，单价1400元/盏。</t>
  </si>
  <si>
    <t xml:space="preserve">该项目的实施采取“村集体股份经济合作联合社+村小组股份经济合作社+农户”的联农带农模式，采取村委会和村小组集中对现有的1800亩高原蔬菜种植基地进行流转或者动员部分群众以现有菜地进行入股合作发展，由村股份经济合作联合社争取衔接资金投入，村小组股份合作社负责日常管理维护，收取灌溉、分拣等入股服务费壮大村级集体经济，村民采取到基地务工提高收入的方式，统一进行运营管理。
</t>
  </si>
  <si>
    <t>2025年华宁县通红甸乡小得勒村委会苟崩竜小组示范村建设项目</t>
  </si>
  <si>
    <r>
      <rPr>
        <sz val="10"/>
        <rFont val="方正仿宋_GBK"/>
        <charset val="134"/>
      </rPr>
      <t>本项目主要围绕产业发展配套设施建设、村庄基础设施建设两个方面进行，投资112.5万元，在小得勒村委会上、下苟崩竜村小组实施柑橘、蔬菜产业发展配套设施建设项目。其中：投资60万元，按照单价100元/平方米，新建3米宽，长2000米的产业发展道路，便于群众开展生产；投资41.2万元，建设村内主干道，含土方开挖320m</t>
    </r>
    <r>
      <rPr>
        <sz val="10"/>
        <rFont val="宋体"/>
        <charset val="134"/>
      </rPr>
      <t>³</t>
    </r>
    <r>
      <rPr>
        <sz val="10"/>
        <rFont val="方正仿宋_GBK"/>
        <charset val="134"/>
      </rPr>
      <t>、土方回填415m</t>
    </r>
    <r>
      <rPr>
        <sz val="10"/>
        <rFont val="宋体"/>
        <charset val="134"/>
      </rPr>
      <t>³</t>
    </r>
    <r>
      <rPr>
        <sz val="10"/>
        <rFont val="方正仿宋_GBK"/>
        <charset val="134"/>
      </rPr>
      <t>、场地平整462㎡、风化料垫层462㎡、c30混凝土365m</t>
    </r>
    <r>
      <rPr>
        <sz val="10"/>
        <rFont val="宋体"/>
        <charset val="134"/>
      </rPr>
      <t>³</t>
    </r>
    <r>
      <rPr>
        <sz val="10"/>
        <rFont val="方正仿宋_GBK"/>
        <charset val="134"/>
      </rPr>
      <t>、毛石挡土墙271m</t>
    </r>
    <r>
      <rPr>
        <sz val="10"/>
        <rFont val="宋体"/>
        <charset val="134"/>
      </rPr>
      <t>³</t>
    </r>
    <r>
      <rPr>
        <sz val="10"/>
        <rFont val="方正仿宋_GBK"/>
        <charset val="134"/>
      </rPr>
      <t>；投资11.3万元，建设其它配套设施，含排水沟185m、太阳能路灯15盏。</t>
    </r>
  </si>
  <si>
    <t>项目规划实施后，改善群众生产运输条件、公共服务设施，改善生活环境，增加收入具有十分重要的意义。项目的实施不断完善村庄的基础设施建设，群众的生活环境得到改善，为经济社会的进一步发展创造了基本条件。同时，项目实施后，为小组300多亩柑桔和蔬菜交易搭建了交易平台，有效拓宽了市场销售渠道。</t>
  </si>
  <si>
    <t>岔纳村委会</t>
  </si>
  <si>
    <t>2025年华宁县宁州街道岔纳村委会小白厂小组民族团结进步示范村</t>
  </si>
  <si>
    <r>
      <rPr>
        <sz val="10"/>
        <rFont val="方正仿宋_GBK"/>
        <charset val="134"/>
      </rPr>
      <t>投资101.48万元，在岔纳村委会小白厂村小组实施产业设施项目，辐射青花、白花产业种植2000余亩。其中：一、提水泵工程：355350元。1、管材部分223250元。其中国标DN125mm镀锌管（配件+购置+运费）180000元，DN125普通闸阀2000元，焊接安装+搬运41250元；2、机电部分218600元。其中D型多级离心泵（D46-50×7）制安：（含水泵、90kw电机、底座、闸阀、止回阀、底阀）49000元，启动柜（软启动）9600元，配件43500元。
二、库区浮船泵工程66100元。其中潜水泵（流量60m</t>
    </r>
    <r>
      <rPr>
        <sz val="10"/>
        <rFont val="宋体"/>
        <charset val="134"/>
      </rPr>
      <t>³</t>
    </r>
    <r>
      <rPr>
        <sz val="10"/>
        <rFont val="方正仿宋_GBK"/>
        <charset val="134"/>
      </rPr>
      <t>/h)三、土建工程380656元。其中1、20m</t>
    </r>
    <r>
      <rPr>
        <sz val="10"/>
        <rFont val="宋体"/>
        <charset val="134"/>
      </rPr>
      <t>³</t>
    </r>
    <r>
      <rPr>
        <sz val="10"/>
        <rFont val="方正仿宋_GBK"/>
        <charset val="134"/>
      </rPr>
      <t>进水前池25000元，2、抽水机房(4×4×2.8，含门窗、基础、粉刷、二次搬运等)32000元，3、500m</t>
    </r>
    <r>
      <rPr>
        <sz val="10"/>
        <rFont val="宋体"/>
        <charset val="134"/>
      </rPr>
      <t>³</t>
    </r>
    <r>
      <rPr>
        <sz val="10"/>
        <rFont val="方正仿宋_GBK"/>
        <charset val="134"/>
      </rPr>
      <t>蓄水池323656元（土方开挖16470元，石方开挖15921元，土方回填5035元，M7.5浆砌石垫层18290元，C25钢筋砼底板37630元，C25钢筋砼侧墙25440元，C25钢筋砼支柱4505元，C25钢筋砼顶板19080元，模板27600元，钢筋制安114870元，池壁粉刷31815元，溢流管，清洗管、出水管及闸阀、爬梯等配套零件5000元，临时施工路2000元）。
四、配水管网212650元。国标DN100mm镀锌管（配件+购置+运费）150000元，DN100普通闸3150元，焊接安装+搬运59500元。</t>
    </r>
  </si>
  <si>
    <t xml:space="preserve">该项目的实施采取“村集体股份经济合作联合社+村小组股份经济合作社+农户”的模式，采取村委会和村小组集中对现有的2000亩青花白花补足产业基础设施，壮大产业发展条件，群众生产条件将得到明显改善，灌溉耕地2500余亩，受益4个村民小组，群众289户856人，生产效率显著提高；由村委会负责日常管理维护，村民交费取水，村集体收到每年4万元；农业用水有效供给保障农业种植产量提高，每年增加群众收入700万元，实现农村经济全面发展，助推各族人民走向共同富裕。 </t>
  </si>
  <si>
    <t>东升社区</t>
  </si>
  <si>
    <t>2025年华宁县盘溪镇东升社区民族团结进步示范社区建设项目</t>
  </si>
  <si>
    <t>本项目主要围绕冷库主体房屋建设，预计总投资45万元。其中：5万元用于回填基础；10万元用于场地硬化；20万元用于搭建轻钢结构；4万元用于购置自动卷帘门4道；6万元用于搭建铝制瓦顶。</t>
  </si>
  <si>
    <t>项目规划实施后，改善群众生产条件、公共服务设施，改善生活环境，增加收入具有十分重要的意义。项目的实施不断完善社区的基础设施建设，群众的生活环境得到改善，为经济社会的进一步发展创造了基本条件。项目建成后可以带动约40人就业，提升社区农产品质量和价格，预计每年小组可以增加10万元的集体经济收入。</t>
  </si>
  <si>
    <t>小寨村委会小寨村小组</t>
  </si>
  <si>
    <t>其他—少数民族特色村寨建设项目</t>
  </si>
  <si>
    <t>2025年华宁县华溪镇小寨村委会朵洛田园综合体二期建设项目</t>
  </si>
  <si>
    <t>投资30万，1、萌宠乐园一项，2、户外采摘园配套设施建设（采摘园15亩），3、儿童乐园一项，4、健康步道长2000米，宽1.5米</t>
  </si>
  <si>
    <t>该项目的实施通过科学管理和技术创新，提高果品的平均产量和优果率，增加果品总产量，从而提升经济效益，推动农业与旅游业的融合发展；增加游客接待量，项目的建设和运营需要一定的人力资源，可以通过招聘当地村民或提供培训机会，促进当地就业，提高村民收入；项目的建设和运营会带动周边餐饮、住宿、交通等相关产业的发展，形成产业联动效应，促进当地经济多元化发展；项目可以作为生态农业的展示窗口和推广基地，向游客普及生态农业知识和理念，推动生态农业的普及和发展。</t>
  </si>
  <si>
    <t>2025年华宁县宁州街道城关六组食用菌产学研一体农文旅融合发展项目</t>
  </si>
  <si>
    <t>投资30万元，在城关社区食用菌产业基地内，实施农文旅产业发展项目，占地15亩。其中：投资5万元，用于项目前期场地建设；投资20万元，按照单价60元/平方米，新建农文旅融合农业基地及采摘园，打造研学特色品牌，把农业与观光农业、食用菌相结合；投资5万元，新建1.5米宽，长200米的文化展示路，安装路灯5盏，单价1200元/盏。</t>
  </si>
  <si>
    <t>城关社区坚持以铸牢中华民族共同体意识为主线，通过完善食用菌产业发展配套设施，依托产业发展服务中心，深入推进产学研一体化、旅游观光、科普教育等农文旅融合发展。该项目实施后，将有效带动全县、全市食用菌产业高质量发展，盘活区域农业资源，实现项目地产业升级，将辐射受益城关社区4434户13456人，其中：脱贫户和三类监测对象36户114人。</t>
  </si>
  <si>
    <t>2025年华宁县宁州街道城关社区传统手工食品加工项目</t>
  </si>
  <si>
    <t>投资20万元，依托俏媳妇农业专业合作社实施传统手工食品加工项目，其中：1.投资10万元，用于项目场地建设，包括部分场地硬化、房屋建设升级改造及作业环境提档升级。2.投资10万元，用于项目购买设施设备，传统食品加工机器（清洗设备、切割和磨碎设备、混合设备、电灶、烤箱、冷藏、包装机等）。</t>
  </si>
  <si>
    <t>城关社区坚持以“中华民族一家亲 同心共筑中国梦”为共同目标，通过扩大加工规模、畅通销售渠道来带动辖区内传统手工食品持续发展。项目实施后，可就地就近加工食用菌产业基地各类菌，发展壮大宁州街道辖区内传统手工食品，有效迎接消费升级、需求多样的新趋势、新变化，催生更广阔的食品市场。</t>
  </si>
  <si>
    <t>华宁县2025年扶持新型农村集体经济发展项目（宁州街道甸尾、茂地村、葫芦冲村、岔纳村4个村（社区）智慧冷链物流园区—农副产品检测中心项目）</t>
  </si>
  <si>
    <t>项目土地类型属于工业规划用地;土地权属于甸尾社区西菜园居民小组集体所有。项目采取甸尾社区、茂地村、葫芦冲村、岔纳村资金入股模式实施。 项目拟建设规划用地3900平方米，预计总投资670万元，旨在打造集果蔬质量检测一体化服务中心，对进出园区的果蔬进行严格的质量检测，确保食品安全，为进出口报关报检打牢基础。
具体建设内容包括：
新建2000平米的果蔬检测中心；场地硬化1900平方米；水电设施建设；检测设备引进及搭建；检验人才引进等。</t>
  </si>
  <si>
    <t>该项目通过那果村委会、茂地村委会土地入股、城关社区菌包种植技术入股实施，一方面能有效探索林业发展新增长点、扩大食用菌种植地科学性、实现绿色发展提高森林资源利用率，另一方面能带动经济发展，为农村提供就业机会，增加农民收入。采取强村带弱村模式，实现利益共享、互利共赢，项目建成后，那果村、茂地村将按照7%比例分红，预计每年分红4.9万元。</t>
  </si>
  <si>
    <t>华宁县委组织部</t>
  </si>
  <si>
    <t>那果村委会</t>
  </si>
  <si>
    <t>下街社区</t>
  </si>
  <si>
    <t>华宁县2025年扶持新型农村集体经济发展项目（盘溪镇大寨社区、东升社区、下街社区、富民村、法高村、矣得村6个村（社区）商贸综合市场建设项目）</t>
  </si>
  <si>
    <t>建设一个综合农产品交易市场，一楼用于商品交易，二楼用作下街社区党群服务中心。本项目占地3841.44平方米（5.76亩)，建筑占地面积2468.79平方米。</t>
  </si>
  <si>
    <t>社会效益方面：缓解集镇区停车难的问题，方便周边居民冬早蔬菜、精品柑桔等农特产品交易；地处集镇人员密集区域，发展潜力巨大，建成后将带动周边发展，形成新商圈，助推基层社会治理，提升群众获得感、幸福感。新增30个以上就业岗位，项目受益群众5万余人，覆盖脱贫户31户，脱贫户人口监测对象101人。生态效益方面：满足多元化需求，改善集镇面貌，解决现有雨污同流问题，提升人居环境。</t>
  </si>
  <si>
    <t>小寨村委会</t>
  </si>
  <si>
    <t>华宁县2025年扶持新型农村集体经济发展项目（华溪镇小寨村委会农旅融合配套设施建设项目（二期））</t>
  </si>
  <si>
    <t>户外采摘园配套设施建设（采摘园15亩）</t>
  </si>
  <si>
    <t>通过华溪镇小寨村委会农旅融合配套设施建设项目，能极大促进农旅融合乡村休闲农业发展，推动乡村产业兴旺，壮大产业规模，立足小寨村独特的地理优势，因地制宜，培育壮大田园综合体等一批新型休闲产业，打造出有特色、更宜居、更富有的田园乡村新面貌，实现乡村持续发展和农业持续增收的良好局面。</t>
  </si>
  <si>
    <t>大婆左</t>
  </si>
  <si>
    <t>华宁县2025年扶持新型农村集体经济发展项目（大婆左农产品交易服务中心建设项目）</t>
  </si>
  <si>
    <r>
      <rPr>
        <sz val="10"/>
        <rFont val="方正仿宋_GBK"/>
        <charset val="134"/>
      </rPr>
      <t>1.土方开挖8598m</t>
    </r>
    <r>
      <rPr>
        <sz val="10"/>
        <rFont val="宋体"/>
        <charset val="134"/>
      </rPr>
      <t>³</t>
    </r>
    <r>
      <rPr>
        <sz val="10"/>
        <rFont val="方正仿宋_GBK"/>
        <charset val="134"/>
      </rPr>
      <t>；2.土方回填110m</t>
    </r>
    <r>
      <rPr>
        <sz val="10"/>
        <rFont val="宋体"/>
        <charset val="134"/>
      </rPr>
      <t>³</t>
    </r>
    <r>
      <rPr>
        <sz val="10"/>
        <rFont val="方正仿宋_GBK"/>
        <charset val="134"/>
      </rPr>
      <t>；3.场地平整2100㎡；4.钢架结构管理用房600㎡；5.挡浇筑160m</t>
    </r>
    <r>
      <rPr>
        <sz val="10"/>
        <rFont val="宋体"/>
        <charset val="134"/>
      </rPr>
      <t>³</t>
    </r>
    <r>
      <rPr>
        <sz val="10"/>
        <rFont val="方正仿宋_GBK"/>
        <charset val="134"/>
      </rPr>
      <t>；6.排水沟开挖浇筑120m。</t>
    </r>
  </si>
  <si>
    <t>项目建成后补齐大婆左村委会农业配套设施设备的短板，方便群众的农产品交易，能辐射带动大婆左村委会、小得勒村委会、大龙树村委会、通红甸社区共计1715户6515人农产品种植效率，提高产品优质率，发展新型农业，提供种植经验交流场所。</t>
  </si>
  <si>
    <t>带动农户发展生产增产增收-其他</t>
  </si>
  <si>
    <t>2025年华宁县脱贫劳动力“人人持证、技能致富”培训补贴</t>
  </si>
  <si>
    <t>培训脱贫人口200人，提升其职业技能水平</t>
  </si>
  <si>
    <t>华宁县脱贫劳动力“人人持证、技能致富”培训200人，平均每人补助1600元，计32万元，生活费补助60元/人/天，平均10天/人，计12万元，合计44万元。</t>
  </si>
  <si>
    <t>华宁县人力资源和社会保障局</t>
  </si>
  <si>
    <t>2025年华宁县省内跨州市务工交通补助项目</t>
  </si>
  <si>
    <t>脱贫劳动力省内跨州市务工满3个月的，每人每年奖补500元，补助150人，促进就业创业和增收</t>
  </si>
  <si>
    <t>省内跨州市务工补助150人，每人补助500元，计划7.5万元。</t>
  </si>
  <si>
    <t>2025年华宁县省外务工交通补助项目</t>
  </si>
  <si>
    <t>出脱贫劳动力外务工满3个月的，每人每年奖补1000元，补助300人，促进就业创业和增收</t>
  </si>
  <si>
    <t>外出务工补贴300人，每人补助1000元，计划资金30万元。</t>
  </si>
  <si>
    <t>2025年新开发农村公益性岗位项目</t>
  </si>
  <si>
    <t>全县新开发农村公益性岗位100人。工资每月800元/人，工资合计：96万元。</t>
  </si>
  <si>
    <t>促进脱贫户和监测对象增收</t>
  </si>
  <si>
    <t>2025年度雨露计划项目</t>
  </si>
  <si>
    <t>发放2025年度雨露计划项目250人。</t>
  </si>
  <si>
    <t>市农业农村局、市教体局</t>
  </si>
  <si>
    <t>接受中专、职业教育脱贫户增收</t>
  </si>
  <si>
    <t>华宁县农业农村局、教体局</t>
  </si>
  <si>
    <t>2025年小额信贷贴息项目</t>
  </si>
  <si>
    <t>发放2025年小额信贷4500万元。</t>
  </si>
  <si>
    <t>促进每户贷款贫困户增收</t>
  </si>
  <si>
    <t>2025年项目管理费</t>
  </si>
  <si>
    <t>中央按1%提取，省级按5%提取。</t>
  </si>
  <si>
    <t>为稳步推进扶贫项目建设、同步拨付扶贫资金提供有力补充</t>
  </si>
  <si>
    <t>绿汁镇</t>
  </si>
  <si>
    <t>河尾村</t>
  </si>
  <si>
    <t>河尾村便民服务站建设</t>
  </si>
  <si>
    <t>河尾村委会因无便民服务站，为方便群众办事方便，现计划将现有餐厅改造为便民服务站，将现新楼加建一层为餐厅，建筑面积为144㎡。</t>
  </si>
  <si>
    <t>通过项目实施，彻底解决河尾村无便民综合服务硬件设施的问题，方便群众办事。</t>
  </si>
  <si>
    <t>绿汁镇河尾村委会核桃油加工项目</t>
  </si>
  <si>
    <t>由村党总支牵头，村办公司具体运营管理，开展收购加工的同时申报绿色食品、有机食品，项目实施后可解决辖区内核桃滞销的问题，形成产、供、销一体的核桃产业，增加村集体和群众经济收入，激发群众发展的内生动力，投资77万元，其中河尾村中央财政衔接推进乡村振兴补助资金70万元，河尾村村级集体经济资金投入7万元。盘活利用原河尾村完小一楼闲置校区，将校区原教学楼部分教室进行装修作为生产车间，（1）投入12万元，完成一楼房屋的修补、粉刷，在院子中间建设雨棚，对电商服务中心进行改造；（2）投入40万元，购买核桃油压榨机2台、破碎机2台、球磨机2台、装罐机2台、简易灶2套、蒸煮设备5套、过滤器2套，油桶50只；（3）投入10万元，注册商标，认证“三品一标”；（4）投入5万元架设水电，建设安装40涂塑钢管200米，架设三项电、两项电各200米，DN65灌溉主管800米（含水表1个、控水开关10个），建设20立方蓄水池1个；（5）投入10万元，制作商标，购买包装原材料。</t>
  </si>
  <si>
    <t>核桃为绿汁镇主要林果之一，全镇核桃种植面积达3万余亩，除棚苴村、小绿汁社区外其余各村均有种植，其中河尾村有4600余亩，涉及辖区内的所有农户。目前河尾村面临着核桃种植多、品种替换难、销路不畅、生产效益低等问题，需向中央和省级申请衔接资金70万元、村集体投入7万元，实施核桃油加工项目化，进一步完善产业链，增加核桃产业的附加值。由村党总支牵头，村办公司具体运营管理，开展收购加工的同时申报绿色食品、有机食品，项目实施后可解决辖区内核桃滞销的问题，形成产、供、销一体的核桃产业，增加村集体和群众经济收入，激发群众发展的内生动力。</t>
  </si>
  <si>
    <t>县委组织部</t>
  </si>
  <si>
    <t>河尾蚂蟥箐河育苗点建设项目</t>
  </si>
  <si>
    <r>
      <rPr>
        <sz val="10"/>
        <rFont val="方正仿宋_GBK"/>
        <charset val="134"/>
      </rPr>
      <t>新建大棚10亩，100m</t>
    </r>
    <r>
      <rPr>
        <sz val="10"/>
        <rFont val="Times New Roman"/>
        <charset val="134"/>
      </rPr>
      <t>³</t>
    </r>
    <r>
      <rPr>
        <sz val="10"/>
        <rFont val="方正仿宋_GBK"/>
        <charset val="134"/>
      </rPr>
      <t>水池1个，泵房1座，看守房40㎡，管道铺设若干米，水泵1台。</t>
    </r>
  </si>
  <si>
    <t>通过项目实施，降低周边农户购苗成本，增加本地务工岗位，带动农户增收，增加集体经济收入。</t>
  </si>
  <si>
    <t>绿汁村</t>
  </si>
  <si>
    <t>2024年马干田村集中
安置点以工代赈项目</t>
  </si>
  <si>
    <r>
      <rPr>
        <sz val="10"/>
        <rFont val="方正仿宋_GBK"/>
        <charset val="134"/>
      </rPr>
      <t>筑工程1项，包括场地硬化3475.75㎡、混凝土挡墙925.1m</t>
    </r>
    <r>
      <rPr>
        <sz val="10"/>
        <rFont val="Times New Roman"/>
        <charset val="134"/>
      </rPr>
      <t>³</t>
    </r>
    <r>
      <rPr>
        <sz val="10"/>
        <rFont val="方正仿宋_GBK"/>
        <charset val="134"/>
      </rPr>
      <t>、挡土墙基础172.8m</t>
    </r>
    <r>
      <rPr>
        <sz val="10"/>
        <rFont val="Times New Roman"/>
        <charset val="134"/>
      </rPr>
      <t>³</t>
    </r>
    <r>
      <rPr>
        <sz val="10"/>
        <rFont val="方正仿宋_GBK"/>
        <charset val="134"/>
      </rPr>
      <t>；给排水工程1项，包括DN300双臂波纹管883m、DN400双臂波纹管64m、DN500双臂波纹管49m、DN600双臂波纹管35m、DN150钢塑复合管154m、DN100钢塑复合管6m、DN200钢塑复合管406m、PE管529m、5m</t>
    </r>
    <r>
      <rPr>
        <sz val="10"/>
        <rFont val="Times New Roman"/>
        <charset val="134"/>
      </rPr>
      <t>³</t>
    </r>
    <r>
      <rPr>
        <sz val="10"/>
        <rFont val="方正仿宋_GBK"/>
        <charset val="134"/>
      </rPr>
      <t>整体化粪池1座、钢筋混凝土检查井61座、双篦雨水口23座、</t>
    </r>
  </si>
  <si>
    <t>通过项目实施，提高马干田村群众生产生活水平，还通过以工代赈的方式，增加群众的增收渠道，从而推动群众的总收入增长。</t>
  </si>
  <si>
    <t>绿汁镇绿汁村委会马干田示范村建设项目</t>
  </si>
  <si>
    <r>
      <rPr>
        <sz val="10"/>
        <rFont val="方正仿宋_GBK"/>
        <charset val="134"/>
      </rPr>
      <t>投资100万元，在绿汁镇绿汁村实施农产品初加工场地建设项目2000㎡。其中：投资24万元，场地平整硬化2000㎡；投资24万元，新建排水沟1400m；投资18万元，铺设排污管道1800m；投资24万元，挡墙支砌600m</t>
    </r>
    <r>
      <rPr>
        <sz val="10"/>
        <rFont val="Times New Roman"/>
        <charset val="134"/>
      </rPr>
      <t>³</t>
    </r>
    <r>
      <rPr>
        <sz val="10"/>
        <rFont val="方正仿宋_GBK"/>
        <charset val="134"/>
      </rPr>
      <t>；投资8万元，按照单价5000元/盏，安装路灯16盏；投资2万元，购置勾臂式垃圾箱4个，单价5000元/个。</t>
    </r>
  </si>
  <si>
    <t>该项目的实施，受益群众63户240人，为农户提供农产品晾晒初加工场地，带动周边农户种植凤凰稻香米，持续壮大特色产业，实现农民经济增收，同时项目实施能提升绿汁村村容村貌，补齐基础设施，提升改善全村人民群众的生产生活条件。</t>
  </si>
  <si>
    <t>易门县民宗局</t>
  </si>
  <si>
    <t>小绿汁社区</t>
  </si>
  <si>
    <t>绿汁镇小绿汁民族团结示范社区建设项目</t>
  </si>
  <si>
    <r>
      <rPr>
        <sz val="10"/>
        <rFont val="方正仿宋_GBK"/>
        <charset val="134"/>
      </rPr>
      <t>投资30万元，在绿汁镇小绿汁社区实施青年路南侧污水治理工程。其中：投资6万元，用于混凝土路面破除及修复400㎡；投资9万元，铺设污水主管500m；投资8万元，铺设污水支管1000m；投资4万元，新建25m</t>
    </r>
    <r>
      <rPr>
        <sz val="10"/>
        <rFont val="Times New Roman"/>
        <charset val="134"/>
      </rPr>
      <t>³</t>
    </r>
    <r>
      <rPr>
        <sz val="10"/>
        <rFont val="方正仿宋_GBK"/>
        <charset val="134"/>
      </rPr>
      <t>化粪池1座；投资2万元，新建砖砌检查井10座</t>
    </r>
    <r>
      <rPr>
        <sz val="10"/>
        <rFont val="Times New Roman"/>
        <charset val="134"/>
      </rPr>
      <t>³</t>
    </r>
    <r>
      <rPr>
        <sz val="10"/>
        <rFont val="方正仿宋_GBK"/>
        <charset val="134"/>
      </rPr>
      <t>；投资1万元，新建3m</t>
    </r>
    <r>
      <rPr>
        <sz val="10"/>
        <rFont val="Times New Roman"/>
        <charset val="134"/>
      </rPr>
      <t>³</t>
    </r>
    <r>
      <rPr>
        <sz val="10"/>
        <rFont val="方正仿宋_GBK"/>
        <charset val="134"/>
      </rPr>
      <t>玻璃钢化粪池3个。</t>
    </r>
  </si>
  <si>
    <t>该项目的实施，受益群众502户680人，能明显改善小绿汁社区居民生活区的居住环境，补齐完善居民生活区配套功能设施，提高污水收集处理率和污水治理率。</t>
  </si>
  <si>
    <t>绿汁镇绿汁村大绿汁组农村人居环境整治项目</t>
  </si>
  <si>
    <r>
      <rPr>
        <sz val="10"/>
        <rFont val="方正仿宋_GBK"/>
        <charset val="134"/>
      </rPr>
      <t>建设人畜分离点一个，占地面积2000㎡，场地平整2000㎡， 挡墙支砌160m</t>
    </r>
    <r>
      <rPr>
        <sz val="10"/>
        <rFont val="Times New Roman"/>
        <charset val="134"/>
      </rPr>
      <t>³</t>
    </r>
    <r>
      <rPr>
        <sz val="10"/>
        <rFont val="方正仿宋_GBK"/>
        <charset val="134"/>
      </rPr>
      <t>，建设畜圈77间1540㎡（每间20㎡），附属设施建设。</t>
    </r>
  </si>
  <si>
    <t>通过项目实施，巩固提升村庄人居环境。</t>
  </si>
  <si>
    <t>木厂村</t>
  </si>
  <si>
    <t>绿汁镇木厂村滇橄榄产业基地建设项目</t>
  </si>
  <si>
    <r>
      <rPr>
        <sz val="10"/>
        <rFont val="方正仿宋_GBK"/>
        <charset val="134"/>
      </rPr>
      <t>种植滇橄榄40亩，新建100m</t>
    </r>
    <r>
      <rPr>
        <sz val="10"/>
        <rFont val="Times New Roman"/>
        <charset val="134"/>
      </rPr>
      <t>³</t>
    </r>
    <r>
      <rPr>
        <sz val="10"/>
        <rFont val="方正仿宋_GBK"/>
        <charset val="134"/>
      </rPr>
      <t>水池1座，提水管网500m，配套滴管，安装水泵一套，围网300m</t>
    </r>
  </si>
  <si>
    <t>通过项目的实施，扩展村集体经济产业增收路径，带动村集体成员（包括脱贫人口及监测对象）增收致富。</t>
  </si>
  <si>
    <t>木厂村委会人畜饮水建设项目</t>
  </si>
  <si>
    <t>1.新建压力水池2个,其中10立方米1个，2立方米1个；2.热镀锌钢管（DN40）供水管道架设2500米；3.新建切水墙等配套设施。</t>
  </si>
  <si>
    <t>通过项目建设，解决山田、大干田、小干田、坡脚四个自然村190余户群众在冬春季节季节性缺水的问题。</t>
  </si>
  <si>
    <t>龙格利村</t>
  </si>
  <si>
    <t>龙格利村仙人街集贸市场提档升级</t>
  </si>
  <si>
    <t>项目建设地点位于易门县绿汁镇龙格利村民委员会小龙格利村仙人街易地搬迁点，小龙格利小组因地质灾害滑坡于2016年整体易地搬迁到仙人街，仙人街于2019年7月3日开街，每周星期五为仙人街赶集日，同时吸引双柏以及易门等外地商贩来此经商，吸引附近村民前来赶集，带动经济发展。总投资70万元，龙格利村中央财政衔接推进乡村振兴补助资金70万元，建设主要内容：仙人街集贸市场项目配套设施仙人街集贸市场内建设冷库2座及相关设施，硬化集贸市场内部场地320平米，规划停车位，建设摊位台，新增管理房5间，新增交易市场大棚200平方米，新建畜禽交易点100平米。</t>
  </si>
  <si>
    <t>龙格利村共有15个村民小组，共有畜禽养殖户428户，初步统计全村山羊养殖2000余只，黄牛养殖400余头，禽类养殖1500余只。种植养殖零散、粗放型栽培，难以达到规模效应，生产效益不高的现状。通过申请中央和省级衔接资金70万元，投资建设龙格利村仙人街集贸市场提档升级以及畜禽交易基地，结合冷链设施形成产、销、农文旅融合为一体的果蔬及农副产品交易地，可示范带动种养殖户80余户，增加群众经济收入，激发群众发展的内生动力。</t>
  </si>
  <si>
    <t>者拉村</t>
  </si>
  <si>
    <t>大龙苴片区人居环境整治项目</t>
  </si>
  <si>
    <r>
      <rPr>
        <sz val="10"/>
        <rFont val="方正仿宋_GBK"/>
        <charset val="134"/>
      </rPr>
      <t>1.排水沟建设84m，C20混凝土三面光沟渠0.3m×0.4m，C25钢筋混凝土盖板，DN400涵管（含沉砂池、出水口挡墙、垫层、土方开挖回填等），M7.5砂浆支砌毛石挡墙；2.建设纳污管60m，人工砼开挖，C20砼回填，DN110PVC排污压力管（副管）；3.购置垃圾分类收集站1套；4.C20场地硬化31.2m</t>
    </r>
    <r>
      <rPr>
        <sz val="10"/>
        <rFont val="宋体"/>
        <charset val="134"/>
      </rPr>
      <t>³</t>
    </r>
    <r>
      <rPr>
        <sz val="10"/>
        <rFont val="方正仿宋_GBK"/>
        <charset val="134"/>
      </rPr>
      <t>。</t>
    </r>
  </si>
  <si>
    <t>腊品村</t>
  </si>
  <si>
    <t>腊品村白羽乌鸡保育促繁提档升级项目</t>
  </si>
  <si>
    <t>扩建白羽乌鸡繁育场2000立方米，建设内容为土方开挖、回填及平整，建设鸡舍300平米，50立方水池1个，安装镀锌钢管若干米，围网若干米，大门1道，购置孵化设备等。</t>
  </si>
  <si>
    <t>吸纳农村劳动力稳定就业增收—助养帮销</t>
  </si>
  <si>
    <t>棚苴</t>
  </si>
  <si>
    <t>绿汁镇棚苴雪茄烟、蔬菜种植产业示范基地建设项目</t>
  </si>
  <si>
    <t>项目地址位于龙期黑，新建简易蔬菜大棚60亩，灌溉沟渠1960m，建设灌溉沟渠739m，安装灌溉管网3288m，水泵4台。</t>
  </si>
  <si>
    <t>十街乡</t>
  </si>
  <si>
    <t>十街集镇农特产品综合交易场所建设项目</t>
  </si>
  <si>
    <t>在集镇新建一个综合交易场所，综合交易市场规划占地面积6亩，该地块属于集镇规划区建设用地，计划建设内容：1.2300㎡的钢架大棚、摊位平台、场地硬化、地面塑胶和悬浮板建设，120㎡的管理用房；2.污水管道建设900米；3.供水管道建设1200米DN25管；4.供电900米；5.附属给排水及消防工程；6.附属电气照明及防雷工程。</t>
  </si>
  <si>
    <t>通过项目的实施，综合交易市场成为扶持壮大村集体经济的重要载体，保持十街乡较快的经济发展速度，区域综合竞争力加强。摊位平台的建设，实现扩大市场经营规模，带动周边经济效益提升。不断提升十街乡整体的生产生活环境改善，方便周边商贩、群众贸易，共享建设成果。</t>
  </si>
  <si>
    <t>易门县农业农村局</t>
  </si>
  <si>
    <t>张所村</t>
  </si>
  <si>
    <t>十街彝族乡张所村50亩设施农业种植示范基地建设项目</t>
  </si>
  <si>
    <t>1.高标准设施大棚10个共计3000平方米、2.智能化供水系统1套、3.活动板房735平方米、4.土工膜237平方米、5.碎石场地140平方米。引进第三方企业共同投资经营，收益共同分配。</t>
  </si>
  <si>
    <t>壮大扶持村级集体经济发展，通过项目的实施，一是促进流通，活跃农村市场，拓宽增收渠道，增加农民收入，满足村民物质和精神文化生活水平；二是充分发挥资源优势，突出特色，带动项目村二、三产业的发展，促进城乡经济社会稳步协调发展，让农民享受到与城镇居民同样的文明和实惠，使整个城乡经济社会全面、协调、可持续发展。</t>
  </si>
  <si>
    <t>贾姑村</t>
  </si>
  <si>
    <t>贾姑村乡村旅游提升项目</t>
  </si>
  <si>
    <t>1.摆衣村、团山村、海螺田村村庄道路硬化820m，新建产业道路400m；2.1150m2场地硬化；3.果蔬采摘体验区30亩、柑橘采摘体验区50亩提档升级；4.十街乡农旅融合产业示范园区（含管理用房）500m2。6.舂粑粑等传统美食制作体验区60m2；7.改造彝族特色民宿600㎡；8.建设儿童游乐区120㎡。</t>
  </si>
  <si>
    <t>提升摆衣村旅游基础设施硬件、知名度，带动十街乡农特产品的销量增加旅游人口，带动村民经济收入。</t>
  </si>
  <si>
    <t>十街彝族乡贾姑石榴箐现代化农业基地建设项目</t>
  </si>
  <si>
    <r>
      <rPr>
        <sz val="10"/>
        <rFont val="方正仿宋_GBK"/>
        <charset val="134"/>
      </rPr>
      <t>1.土地整理80亩；2.铺设DN100mm热镀锌钢管420m、DN80mm镀锌钢管300米3.新建200m</t>
    </r>
    <r>
      <rPr>
        <sz val="10"/>
        <rFont val="Times New Roman"/>
        <charset val="134"/>
      </rPr>
      <t>³</t>
    </r>
    <r>
      <rPr>
        <sz val="10"/>
        <rFont val="方正仿宋_GBK"/>
        <charset val="134"/>
      </rPr>
      <t>水池1座，新建100m</t>
    </r>
    <r>
      <rPr>
        <sz val="10"/>
        <rFont val="Times New Roman"/>
        <charset val="134"/>
      </rPr>
      <t>³</t>
    </r>
    <r>
      <rPr>
        <sz val="10"/>
        <rFont val="方正仿宋_GBK"/>
        <charset val="134"/>
      </rPr>
      <t>水池2座；4.M7.5砂浆支砌毛石挡墙62m3。</t>
    </r>
  </si>
  <si>
    <t>提升农业“品牌”、综合竞争力以及乡村知名度。实现特色农产品数量大幅增长，品种日益丰富，质量不断提高，有力地促进了农业结构调整和农民增收，拓宽农民增收的路子。</t>
  </si>
  <si>
    <t>金田村</t>
  </si>
  <si>
    <t>革鲊大平掌至木止箐冲一闸片区600亩烤烟、蔬菜产业区功能提升项目</t>
  </si>
  <si>
    <r>
      <rPr>
        <sz val="10"/>
        <rFont val="方正仿宋_GBK"/>
        <charset val="134"/>
      </rPr>
      <t>1.新建90千瓦时提水泵站1个； 2.新建提水泵站管护房1座；3.新建125千瓦时变压器1台；4.架设管网DN100mm3000米，DN50mm1500米；5.安装智能水表30只（村组自筹）； 6.新建200m</t>
    </r>
    <r>
      <rPr>
        <sz val="10"/>
        <rFont val="Times New Roman"/>
        <charset val="134"/>
      </rPr>
      <t>³</t>
    </r>
    <r>
      <rPr>
        <sz val="10"/>
        <rFont val="方正仿宋_GBK"/>
        <charset val="134"/>
      </rPr>
      <t>水池1个；7.扩建大平掌、冲一闸机耕路2000米。</t>
    </r>
  </si>
  <si>
    <t>通过项目的实施 ,进一步改善金田村委会革鲊片区群众生产生活条件,方便群众农耕，壮大村级集体经济,加快巩固脱贫攻坚衔接推进乡村振兴,促进各项社会事业全面发展奠定坚实基础</t>
  </si>
  <si>
    <t>金田一六街、周家片区烤烟、番茄、玉米产业区节能提水灌溉项目</t>
  </si>
  <si>
    <r>
      <rPr>
        <sz val="10"/>
        <rFont val="方正仿宋_GBK"/>
        <charset val="134"/>
      </rPr>
      <t>1.新建日供水720m</t>
    </r>
    <r>
      <rPr>
        <sz val="10"/>
        <rFont val="Times New Roman"/>
        <charset val="134"/>
      </rPr>
      <t>³</t>
    </r>
    <r>
      <rPr>
        <sz val="10"/>
        <rFont val="方正仿宋_GBK"/>
        <charset val="134"/>
      </rPr>
      <t>提水泵站二座，配套提水设备及电力设施，提水至小密腊卡点；
2.新建200m</t>
    </r>
    <r>
      <rPr>
        <sz val="10"/>
        <rFont val="Times New Roman"/>
        <charset val="134"/>
      </rPr>
      <t>³</t>
    </r>
    <r>
      <rPr>
        <sz val="10"/>
        <rFont val="方正仿宋_GBK"/>
        <charset val="134"/>
      </rPr>
      <t>水池1座、15m</t>
    </r>
    <r>
      <rPr>
        <sz val="10"/>
        <rFont val="Times New Roman"/>
        <charset val="134"/>
      </rPr>
      <t>³</t>
    </r>
    <r>
      <rPr>
        <sz val="10"/>
        <rFont val="方正仿宋_GBK"/>
        <charset val="134"/>
      </rPr>
      <t>进水前池1座；
3.新建DN100mm镀锌钢管3000m、DN50mm镀锌管2420m、DN20mm镀锌钢管60m；
4.刷卡智能水表30套（村组自筹）；</t>
    </r>
  </si>
  <si>
    <t>项目建设发挥作用，维持社会秩序的稳定，减少因干旱可能导致的社会矛盾和冲突，强化社会基层治理成效。</t>
  </si>
  <si>
    <t>一六街片抗旱应急项目</t>
  </si>
  <si>
    <r>
      <rPr>
        <sz val="10"/>
        <rFont val="方正仿宋_GBK"/>
        <charset val="134"/>
      </rPr>
      <t>1.新建100m</t>
    </r>
    <r>
      <rPr>
        <sz val="10"/>
        <rFont val="Times New Roman"/>
        <charset val="134"/>
      </rPr>
      <t>³</t>
    </r>
    <r>
      <rPr>
        <sz val="10"/>
        <rFont val="方正仿宋_GBK"/>
        <charset val="134"/>
      </rPr>
      <t>蓄水池2个；2.建设DN40mm热镀锌钢管管网2000m；3.新建压力池2个；4.改造入户管网DN25mm热镀锌钢管1600m，安装智能水表80个（村组自筹）。</t>
    </r>
  </si>
  <si>
    <t>确保居民生活用水的稳定安全，避免因缺水引发的居民生活不便和健康问题，提升群众生活质量和满意度。</t>
  </si>
  <si>
    <t>马头村委会</t>
  </si>
  <si>
    <t>十街彝族乡马头村委会米池村民小组示范村建设项目</t>
  </si>
  <si>
    <r>
      <rPr>
        <sz val="10"/>
        <rFont val="方正仿宋_GBK"/>
        <charset val="134"/>
      </rPr>
      <t>一、投资51.26万元，建设农特产品分拣钢架大棚，其中：1.投资40.8万元，新建农特产品分拣钢架大棚600平方米；2.投资5.5万元，硬化农特产品分拣场地526.4m</t>
    </r>
    <r>
      <rPr>
        <vertAlign val="superscript"/>
        <sz val="10"/>
        <rFont val="方正仿宋_GBK"/>
        <charset val="134"/>
      </rPr>
      <t>2</t>
    </r>
    <r>
      <rPr>
        <sz val="10"/>
        <rFont val="方正仿宋_GBK"/>
        <charset val="134"/>
      </rPr>
      <t>；3.投资1.1万元，配套农特产品分拣钢架大棚给排水管道182m；4.投资3.86万元，配套农特产品分拣钢架大棚电气照明及防雷工程248m。
二、投资49.92万元建设包装仓库：1.投资30.72万元，新建单层包装仓库土建工程320m</t>
    </r>
    <r>
      <rPr>
        <vertAlign val="superscript"/>
        <sz val="10"/>
        <rFont val="方正仿宋_GBK"/>
        <charset val="134"/>
      </rPr>
      <t>2</t>
    </r>
    <r>
      <rPr>
        <sz val="10"/>
        <rFont val="方正仿宋_GBK"/>
        <charset val="134"/>
      </rPr>
      <t>；2.19.2万元，新建单层包装仓库装饰安装工程320m</t>
    </r>
    <r>
      <rPr>
        <vertAlign val="superscript"/>
        <sz val="10"/>
        <rFont val="方正仿宋_GBK"/>
        <charset val="134"/>
      </rPr>
      <t>2</t>
    </r>
  </si>
  <si>
    <t>1.示范村设施建设扶持村级集体经济发展，项目建成后，可外包出租或有偿使用等收取3.5-7万的场地设施租赁费用。
2.通过项目的实施，促进流通，活跃农村市场，拓宽增收渠道，增加农民收入，满足村民物质和精神文化生活水平；充分发挥资源优势，突出特色，带动项目村二、三产业的发展，促进城乡经济社会稳步协调发展。</t>
  </si>
  <si>
    <t>马头村</t>
  </si>
  <si>
    <t>十街乡金田片区现代化蔬菜种植基地项目</t>
  </si>
  <si>
    <r>
      <rPr>
        <sz val="10"/>
        <rFont val="方正仿宋_GBK"/>
        <charset val="134"/>
      </rPr>
      <t>1.项目概要：十街乡金田片区现代化蔬菜种植基地项目将通过扒河提水站提水至高位水池，向金田周边村组及蔬菜基地供应生产用水，项目计划新建蓄水池2个、铺设用水管网7000m，保障山地烤烟、蔬菜种植灌溉用水需求，改善金田片区种植结构，提高种植作物价值。在此基础上，大力推广安装智能水表，通过计量收取水费方式，推广高效节水灌溉技术，推动农业综合水价改革，让农户有偿用水，养成节约水资源的意识，并通过村办公司收取水费壮大村集体经济。项目规划建设用地性质为一般耕地，水池进行覆土处理，预留50cm耕作层，不影响农户正常耕作，2.项目建设主要内容为：①新建100m</t>
    </r>
    <r>
      <rPr>
        <sz val="10"/>
        <rFont val="Times New Roman"/>
        <charset val="134"/>
      </rPr>
      <t>³</t>
    </r>
    <r>
      <rPr>
        <sz val="10"/>
        <rFont val="方正仿宋_GBK"/>
        <charset val="134"/>
      </rPr>
      <t>蓄水池2个；②建设DN40mm热镀锌钢管管网4000m；③新建压力池2个；④改造入户管网DN25mm热镀锌钢管3200m，安装智能水表80个（村组自筹）。</t>
    </r>
  </si>
  <si>
    <t>一是经济效益。项目建成后交付金田村办公司管理运营，通过收取区域300余亩土地及蔬菜基地农业水费可产生收入4万元以上，壮大村级集体经济。二是联农带农。项目建成后有效解决农业用水匮乏的问题，有助于稳定现有的蔬菜种植规模和产量，为蔬菜销售提供保障，同时也带动周边农户流转土地种植蔬菜、就近务工增加收入，助力集体经济增收1.2万元。三是烤烟、蔬菜产业提质增效。通过铺设用水管网，推广高效节水灌溉技术，改善种植结构种植高价值农作物，增加群众经济收入，亩均产值可增加0.2万元。</t>
  </si>
  <si>
    <t>十街乡粮食蔬菜育苗工厂二期建设项目</t>
  </si>
  <si>
    <t>1.新建育苗大棚8400平方米共有18个钢架大棚，新建仓库及加工车间300平方米，建设供水系统6千瓦潜水泵2台、PE管2800米，DN50热镀锌钢管（自来水供水管）500m，安装4套育苗播种设备、各类育苗盘3万个。</t>
  </si>
  <si>
    <t>完善育苗基地基础设施硬件建设，不断提升基地生产效率，进一步壮大村集体经济和农民收入。</t>
  </si>
  <si>
    <t>项目所在村委会</t>
  </si>
  <si>
    <t>龙泉街道</t>
  </si>
  <si>
    <t>水桥社区</t>
  </si>
  <si>
    <t>龙泉街道水桥社区林下种植项目</t>
  </si>
  <si>
    <r>
      <rPr>
        <sz val="12"/>
        <rFont val="Times New Roman"/>
        <charset val="134"/>
      </rPr>
      <t>2025</t>
    </r>
    <r>
      <rPr>
        <sz val="12"/>
        <rFont val="宋体"/>
        <charset val="134"/>
      </rPr>
      <t>年</t>
    </r>
  </si>
  <si>
    <t>配套喷灌、滴灌设施、高位水池、蓄水池、抽水泵、食用菌种植大棚、管理用房等。</t>
  </si>
  <si>
    <t>通过项目建设，促进食用菌产业发展，示范带动林下种植。</t>
  </si>
  <si>
    <t>浦贝乡</t>
  </si>
  <si>
    <t>浦贝社区</t>
  </si>
  <si>
    <t>浦贝乡浦贝社区花卉种植示范园建设项目</t>
  </si>
  <si>
    <t>投入衔接资金200万元：1.建设6660平方米主体大棚；2、安装种植槽；3、安装滴管及其他配套设施。投入其他资金1100万元建设27亩大棚及其配套设施。</t>
  </si>
  <si>
    <t>通过项目的实施，带动玫瑰花产业发展，促进土地流转，带动当地务工就业，增加群众收入。。</t>
  </si>
  <si>
    <t>县乡村振兴局</t>
  </si>
  <si>
    <t>浦贝彝族乡浦贝社区新街子组人居环境整治项目</t>
  </si>
  <si>
    <t>铺设污水管网总长2577.5米，其中：DN300波纹管1081米、DN400波纹管300米，DN300PE管184.5米、DN400PE管531米、DN200PE管216米，（De110）塑料排水管265米；配套、新建塑料检查井23座，混凝土井检查井6个、新建20立方米整体化粪池1座，以及场站围墙修砌和沟道修复。</t>
  </si>
  <si>
    <t>通过项目的实施，可以有效的解决生活污水处理问题，改善浦贝河水质，提高社区居民生活质量和居住环境。</t>
  </si>
  <si>
    <t>苗茂</t>
  </si>
  <si>
    <t>浦贝彝族乡苗茂村产业融合发展项目</t>
  </si>
  <si>
    <t>硬化场地1500㎡，存储仓库250㎡，，值班室1间15㎡，装车升降台1个，10t地磅秤1个，给排水消防、照明系统安装</t>
  </si>
  <si>
    <t>加快制种玉米、除虫菊产业发展，提高产品质量，增加村集体经济收入，项目建成后由村办企业运营，产生的项目收益归村集体所有，用于公益事业建设，吸收当地就业，提供就业岗位，有效促进地方经济发展、促进社会进步、带动就业、提高群众文化生活水平</t>
  </si>
  <si>
    <t>苗茂村</t>
  </si>
  <si>
    <t>浦贝彝族乡水塘村和木箐组790亩烤烟、豌豆种植区灌溉设施建设工程</t>
  </si>
  <si>
    <r>
      <rPr>
        <sz val="10"/>
        <rFont val="方正仿宋_GBK"/>
        <charset val="134"/>
      </rPr>
      <t>1.修复1000m</t>
    </r>
    <r>
      <rPr>
        <sz val="10"/>
        <rFont val="Times New Roman"/>
        <charset val="134"/>
      </rPr>
      <t>³</t>
    </r>
    <r>
      <rPr>
        <sz val="10"/>
        <rFont val="方正仿宋_GBK"/>
        <charset val="134"/>
      </rPr>
      <t>灌溉水池1个，修复500m</t>
    </r>
    <r>
      <rPr>
        <sz val="10"/>
        <rFont val="Times New Roman"/>
        <charset val="134"/>
      </rPr>
      <t>³</t>
    </r>
    <r>
      <rPr>
        <sz val="10"/>
        <rFont val="方正仿宋_GBK"/>
        <charset val="134"/>
      </rPr>
      <t>水池1个，扩改建200m</t>
    </r>
    <r>
      <rPr>
        <sz val="10"/>
        <rFont val="Times New Roman"/>
        <charset val="134"/>
      </rPr>
      <t>³</t>
    </r>
    <r>
      <rPr>
        <sz val="10"/>
        <rFont val="方正仿宋_GBK"/>
        <charset val="134"/>
      </rPr>
      <t>灌溉水池为450m</t>
    </r>
    <r>
      <rPr>
        <sz val="10"/>
        <rFont val="Times New Roman"/>
        <charset val="134"/>
      </rPr>
      <t>³</t>
    </r>
    <r>
      <rPr>
        <sz val="10"/>
        <rFont val="方正仿宋_GBK"/>
        <charset val="134"/>
      </rPr>
      <t>；2.安装灌溉管网7230m，其中DN100镀锌钢管860m，DN80镀锌钢管3172m，DN50镀锌钢管1198m，DN20镀锌钢管2000m。投资衔接资金110.28万元。智能水表安装80套，群众自筹3.6万元解决。</t>
    </r>
  </si>
  <si>
    <t>通过修复3个灌溉池、新建灌溉管网，解决长期以来灌溉缺水的问题，提高农作物产量，调动农户发展种植业积极性，实现增收致富。</t>
  </si>
  <si>
    <t>浦贝乡水塘上村产业发展项目</t>
  </si>
  <si>
    <r>
      <rPr>
        <sz val="10"/>
        <rFont val="方正仿宋_GBK"/>
        <charset val="134"/>
      </rPr>
      <t>投资100.31万元，在水塘村委会上、下组实施产业发展项目。
1.投资58.615万元，实施改造、修复农灌水池4个，其中投资17.87万元修复885m</t>
    </r>
    <r>
      <rPr>
        <sz val="10"/>
        <rFont val="Times New Roman"/>
        <charset val="134"/>
      </rPr>
      <t>³</t>
    </r>
    <r>
      <rPr>
        <sz val="10"/>
        <rFont val="方正仿宋_GBK"/>
        <charset val="134"/>
      </rPr>
      <t>水池1个，投资22.87万元修复1345m</t>
    </r>
    <r>
      <rPr>
        <sz val="10"/>
        <rFont val="Times New Roman"/>
        <charset val="134"/>
      </rPr>
      <t>³</t>
    </r>
    <r>
      <rPr>
        <sz val="10"/>
        <rFont val="方正仿宋_GBK"/>
        <charset val="134"/>
      </rPr>
      <t>水池1个，投资11.24万元修复600m</t>
    </r>
    <r>
      <rPr>
        <sz val="10"/>
        <rFont val="Times New Roman"/>
        <charset val="134"/>
      </rPr>
      <t>³</t>
    </r>
    <r>
      <rPr>
        <sz val="10"/>
        <rFont val="方正仿宋_GBK"/>
        <charset val="134"/>
      </rPr>
      <t>水池1个，投资6.64万元修复250m</t>
    </r>
    <r>
      <rPr>
        <sz val="10"/>
        <rFont val="Times New Roman"/>
        <charset val="134"/>
      </rPr>
      <t>³</t>
    </r>
    <r>
      <rPr>
        <sz val="10"/>
        <rFont val="方正仿宋_GBK"/>
        <charset val="134"/>
      </rPr>
      <t>水池1个；
2.投资38.2947万元，架设室外镀锌钢管（DN150）570m、室外镀锌钢管（DN100）160m、室外镀锌钢管（DN80）1010m、镀锌钢管（DN50）1560m、镀锌钢管（DN20）2800m。</t>
    </r>
  </si>
  <si>
    <t>通过项目实施，受益群众91户365人，其中：脱贫户7户27人。解决该区域长期以来农业产业灌溉缺水的问题，提高农作物产量，调动农户发展种植业积极性，有效同乡村振兴实现有机结合，巩固脱贫效益，解决生产发展基础设施薄弱，群众增收难的问题。项目实施后，统一安装水表，实行计量收费，根据用水量收取水费，带动广大农民积极参与节水，从而增强农民群众的节水意识。</t>
  </si>
  <si>
    <t>阿姑村</t>
  </si>
  <si>
    <t>浦贝乡阿姑村中草药分拣中心建设项目</t>
  </si>
  <si>
    <t>新建中草药分拣中心800㎡及其他附属基础设施。</t>
  </si>
  <si>
    <t>通过项目的实施，发展壮大中草药产业，促进土地流转，带动当地务工就业，增加群众收入。</t>
  </si>
  <si>
    <t>草箐村</t>
  </si>
  <si>
    <t>草箐村5000亩菜豌豆、烤烟种植示范基地灌溉设施建设项目</t>
  </si>
  <si>
    <t>1、新建1000立方米水池1个，安装水泵2台，铺设灌溉管网42800m，其中，DN200镀锌钢管5000m，DN100镀锌钢管10000m，DN50镀锌钢管5000m，拆除原有镀锌钢管重新布管10000m，DN20镀锌钢管12800m。2、农户自筹资金安装智能水表487支，19.48万元。</t>
  </si>
  <si>
    <t>通过项目实施，解决长期以来灌溉缺水的问题，提高水资源利用率，提升农作物产量，调动农户发展种植业积极性，实现增收致富。</t>
  </si>
  <si>
    <t>草箐村落水洞片区700亩烤烟、豌豆种植区配套灌溉设施建设项目</t>
  </si>
  <si>
    <t>1、在高标准农田铺设的主管上铺设支管14000m，其中，DN50镀锌钢管1400m，DN25 镀锌钢管4200m，dDN0镀锌钢管8400m。2、农户自筹资金安装智能水表487支，19.48万元。</t>
  </si>
  <si>
    <t>朋多村</t>
  </si>
  <si>
    <t>朋多村委会产村融合项目</t>
  </si>
  <si>
    <r>
      <rPr>
        <sz val="10"/>
        <rFont val="方正仿宋_GBK"/>
        <charset val="134"/>
      </rPr>
      <t>1、黑虎郎组人居环境整治提升：村内道路修复1500m×1.5m×0.15m、1000m×2m×0.15m，建设排水沟700m（0.2m、×0.3m），新增道路硬化4m×260m×0.2m，堆砌挡土墙112m</t>
    </r>
    <r>
      <rPr>
        <sz val="10"/>
        <rFont val="Times New Roman"/>
        <charset val="134"/>
      </rPr>
      <t>³</t>
    </r>
    <r>
      <rPr>
        <sz val="10"/>
        <rFont val="方正仿宋_GBK"/>
        <charset val="134"/>
      </rPr>
      <t>。2.张家村灌溉设施建设：建设灌溉沟70米（0.3m×0.3m），安装DN500渡槽60m。</t>
    </r>
  </si>
  <si>
    <t>通过项目的实施，提高人居环境，改善群众居住质量，方便出行和污水排放。方便群众产业灌溉用水，促进产业发展。</t>
  </si>
  <si>
    <t>梅营社区</t>
  </si>
  <si>
    <t>龙泉街道梅营社区农村人居环境整治项目</t>
  </si>
  <si>
    <t>1.老凹村进村道路硬化720米。（道路平均宽度4米，总计2880平方米，含10厘米碎石垫层和20厘米C25商品混凝土垫层，单价122.21元/平方米），配套建设净空40*40道路排水沟。2.南庄村埋设PVC-U 75塑料排污管100米，PVC-U  110塑料排污管1050米，PVC-U  160塑料排污管1154米（含道路切缝、挖方、填砂、路面恢复），配套砖砌检查井10座，自来水管道改造1项。</t>
  </si>
  <si>
    <t>通过道路硬化，提升村庄的整体环境卫生和居民的生活质量，改善群众出行条件，利于农村经济发展和生活便利，促进农业经济发展。通过全面提升和优化村庄的污水排放与处理系统，确保生活污水得到有效收集、处理和排放，同时改善自来水供应条件，以保障居民的生活质量和环境卫生。</t>
  </si>
  <si>
    <t>江口社区</t>
  </si>
  <si>
    <t>龙泉街道江口社区上营自然村农村生活污水治理项目</t>
  </si>
  <si>
    <t>1.埋设PE110排污管850米，接通至现有排污主管（含切缝、破拆路面、挖方、填砂、路面恢复）；2.砖砌排水沟150米，盖板规格500*500*80；3.砖砌化粪池3座，容积1.2立方米；4.砖砌隔油池2座；5.800*800*800沉沙井5座；6.DN100雨水塑料管架设300米，Φ200PVC塑料排污管埋设100米；7.自来水管改造1项。</t>
  </si>
  <si>
    <t>通过一系列基础设施的建设和改造，对江口社区上营自然村进行农村生活污水治理，全面改善上营自然村的生活污水治理状况，提升居民生活质量，保护当地水资源，促进可持续发展。</t>
  </si>
  <si>
    <t>韩所社区</t>
  </si>
  <si>
    <t>龙泉街道韩所社区西海自然村农村生活污水治理项目</t>
  </si>
  <si>
    <t>1.架设DN315*4毫米排污螺旋焊管750米，支砌混凝土支墩60.48立方米；
2.新建占地120平方米废旧物资分类回收站1座；
3.块料道路硬化100平方米；
4.村内现有破损公共设施改造1项。</t>
  </si>
  <si>
    <t>通过改造污水排放设施，有效收集村内生活污水，减少污水无序排放，防止水体污染，保护农村生态环境。通过分类回收废旧物资，可以减少垃圾产生量，降低环境污染，同时实现资源的再利用。改善村内道路条件和提升公共设施水平，全面提升农村环境质量和居民生活质量，推动农村可持续发展。</t>
  </si>
  <si>
    <t>罗所社区</t>
  </si>
  <si>
    <t>龙泉街道罗所社区林士桥村草莓种植示范基地智能化改造提升项目</t>
  </si>
  <si>
    <t>1.新建占地60平方米管理用房1座；2.现有水池安装铁丝网防护栏132平方米；3.安装智能化喷药系统、水肥系统机械设备1套；4.安装易种OS智能基地管理系统1套。</t>
  </si>
  <si>
    <t>通过智能化改造，提升草莓种植示范基地管理水平、增强安全保障措施、实现智能化生产以及优化管理流程，从而推动草莓种植业的现代化发展，提高草莓的产量和品质，为市场提供更加优质、安全的草莓产品。</t>
  </si>
  <si>
    <t>易门县龙泉街道梅营社区蔬菜分拣大棚建设项目</t>
  </si>
  <si>
    <t>1.新建占地1656平方米蔬菜分拣包装大棚1项；2.新建棚区内道路1284.09平方米；3.配套供电工程1项；4.配套消防工程1项。</t>
  </si>
  <si>
    <t>通过提升蔬菜分拣与包装效率、改善棚区交通与物流条件、确保设施运行安全稳定以及促进蔬菜产业现代化发展，提升蔬菜产业的竞争力和可持续发展能力。</t>
  </si>
  <si>
    <t>曾所社区</t>
  </si>
  <si>
    <t>易门县龙泉街道曾所社区下江口壮大村集体经济项目</t>
  </si>
  <si>
    <t>1.新建下江口大龙潭拦水坝1座；2. 新建占地30平方米二级提水泵房1座，配套抽水泵、电路工程；3.安装DN100×4.0内外涂塑钢管280米，DN150×4.5内外涂塑钢管300米，安装DN200×6内外涂塑钢管2100米，配套法兰片、阀门；4.新建300立方米蓄水池1座。</t>
  </si>
  <si>
    <t>通过建设一套完善的水资源拦蓄、提升、输送和储存系统，以满足特定区域的灌溉、供水等需求，为当地居民的生产和生活提供稳定的水资源保障。通过对水资源的有效管理和利用，促进当地农业和经济的发展。</t>
  </si>
  <si>
    <t>可视化智能食用菌种植仓建设项目</t>
  </si>
  <si>
    <t>建设食用菌种植仓2个，包含底座、仓体、种植架、装卸设备，配套控温、控湿、控光系统，配套智能化监测控制设备。</t>
  </si>
  <si>
    <t>建成可视化的食用菌种植仓，实现全自动、智能化管理，推动食用菌产业联农带富的同时，壮大村集体经济。</t>
  </si>
  <si>
    <t>龙泉街道韩所社区大村人居环境整治提升项目</t>
  </si>
  <si>
    <t>以农村厕所革命、农村生活污水垃圾治理、农村村容村貌提升为重点，巩固拓展农村人居环境整治三年行动成果，高质量推动人居环境整治提升，全面提升群众生产生活条件。</t>
  </si>
  <si>
    <t>通过农村厕所革命、农村生活污水垃圾治理、农村村容村貌提升项目建设，巩固拓展农村人居环境整治三年行动成果，高质量推动人居环境整治提升工作；通过基础设施改善措施，全面提升群众生产生活条件，着力打造群众宜居宜业的美丽家园，为乡村振兴战略的实施提供有力保障。</t>
  </si>
  <si>
    <t>龙泉街道罗所社区林士桥养殖小区建设项目</t>
  </si>
  <si>
    <t>新建养殖房6幢，一幢360㎡；堆料房6间，每间24㎡；加工房100㎡。</t>
  </si>
  <si>
    <t>通过项目实施，引导村民进行生态养殖，着力打造循环利用、绿色发展的农业产业链，积极构建乡村产业体系，不断壮大村级集体经济，引领更多农户走上致富之路。</t>
  </si>
  <si>
    <t>龙泉街道罗所社区银河村农业水价综合改革项目</t>
  </si>
  <si>
    <t>新建DN200热镀锌供水管道3000米，DN100管道4000米，智能水表300套(农户自筹资金）。</t>
  </si>
  <si>
    <t>通过改善供水基础设施，提升供水效率，推动智能化管理，保障供水安全与质量，促进节水意识，为农户提供更加稳定、可靠、优质的供水服务。</t>
  </si>
  <si>
    <t>龙泉街道罗所社区林士桥自然村自来水厂项目</t>
  </si>
  <si>
    <t>内含过滤设备、净化设备、消毒设备，占地面积1000㎡。</t>
  </si>
  <si>
    <t>通过项目建设，提升供水能力、保障水质安全、优化水资源利用、改善社区基础设施以及促进社区发展，为村民提供更加优质、可靠、安全的供水服务，推动社区的经济社会全面发展。</t>
  </si>
  <si>
    <t>兴文街、中心街社区</t>
  </si>
  <si>
    <t>龙泉街道兴文街社区等2个社区农业灌溉配套设施建设项目</t>
  </si>
  <si>
    <t>龙泉街道兴文街、中心街社区在平滩子片区近600亩土地种植蔬菜、烤烟等,近年来，连年干旱，加之农田水利设施基础薄弱，群众农业用水矛盾加剧，农业灌溉配套设施建设迫在眉睫。目前该片区在今年县农业农村局实施的高标准农田建设项目已经新建泵站把水源从龙泉水库提水至平滩子片区，由于资金不够，兴文街、中心街社区种植片区没有全部覆盖布置管网。通过申请本项目中央和省级衔接资金140万元，（1）投入77.4万元，安装主管网DN100-80镀锌钢管5km；（2）投入47.6万元，安装分管网DN50-40镀锌钢管6.5km；（3）投入25万，安装智能水表160套。合计150万元。</t>
  </si>
  <si>
    <r>
      <rPr>
        <sz val="10"/>
        <rFont val="方正仿宋_GBK"/>
        <charset val="134"/>
      </rPr>
      <t>项目建成后，通过600余亩种植基地用水，收取水费。每亩用水量按照150m</t>
    </r>
    <r>
      <rPr>
        <sz val="10"/>
        <rFont val="Times New Roman"/>
        <charset val="134"/>
      </rPr>
      <t>³</t>
    </r>
    <r>
      <rPr>
        <sz val="10"/>
        <rFont val="方正仿宋_GBK"/>
        <charset val="134"/>
      </rPr>
      <t>/亩/年，每年预计用水9万m</t>
    </r>
    <r>
      <rPr>
        <sz val="10"/>
        <rFont val="Times New Roman"/>
        <charset val="134"/>
      </rPr>
      <t>³</t>
    </r>
    <r>
      <rPr>
        <sz val="10"/>
        <rFont val="方正仿宋_GBK"/>
        <charset val="134"/>
      </rPr>
      <t>，每立方收取水费2元/m</t>
    </r>
    <r>
      <rPr>
        <sz val="10"/>
        <rFont val="Times New Roman"/>
        <charset val="134"/>
      </rPr>
      <t>³</t>
    </r>
    <r>
      <rPr>
        <sz val="10"/>
        <rFont val="方正仿宋_GBK"/>
        <charset val="134"/>
      </rPr>
      <t>；每年收取水费18万元，扣除提水电费0.4元/m</t>
    </r>
    <r>
      <rPr>
        <sz val="10"/>
        <rFont val="Times New Roman"/>
        <charset val="134"/>
      </rPr>
      <t>³</t>
    </r>
    <r>
      <rPr>
        <sz val="10"/>
        <rFont val="方正仿宋_GBK"/>
        <charset val="134"/>
      </rPr>
      <t>，水资源费0.25元/m</t>
    </r>
    <r>
      <rPr>
        <sz val="10"/>
        <rFont val="Times New Roman"/>
        <charset val="134"/>
      </rPr>
      <t>³</t>
    </r>
    <r>
      <rPr>
        <sz val="10"/>
        <rFont val="方正仿宋_GBK"/>
        <charset val="134"/>
      </rPr>
      <t>，管理人员工资0.2元/m</t>
    </r>
    <r>
      <rPr>
        <sz val="10"/>
        <rFont val="Times New Roman"/>
        <charset val="134"/>
      </rPr>
      <t>³</t>
    </r>
    <r>
      <rPr>
        <sz val="10"/>
        <rFont val="方正仿宋_GBK"/>
        <charset val="134"/>
      </rPr>
      <t>，合计7.65万元，全年可实现利润10.35万元以上。</t>
    </r>
  </si>
  <si>
    <t>江口社区、曾所社区</t>
  </si>
  <si>
    <t>乡村治理和精神文明建设—开展乡村治理示范创建</t>
  </si>
  <si>
    <t>龙泉街道双龙--下江口片区产村融合发展示范带建设项目</t>
  </si>
  <si>
    <t>一、双龙村污水治理：1.架设DN315*4mm螺旋焊管400米；2.安装DN300HDPE双壁波纹管排污管700米；3.安装DN200HDPE双壁波纹管排污管850米；4.安装DN110PVC塑料入户排污管1100米；5.砌筑检查井（圆形井700*1200）20座；6.砌筑检查井（圆形井700*900）35座；7.道路硬化250平方米；8.级配层（h=0.10）250平方米；9.水稳层（h=0.25）250平方米。
二、下江口文旅配套设施完善：1.新修道路1360平方米；2.路面修复2150平方米。</t>
  </si>
  <si>
    <t>通过污水治理和文旅配套设施的完善，推动双龙至下江口片区的产村融合发展，提升当地居民的生活品质，促进当地经济的可持续发展。以千万工程为引领，围绕干净整洁、美丽宜居、共富共治，实施人居环境整治、产村融合、乡村旅游设施等建设，打造乡村旅游示范带。</t>
  </si>
  <si>
    <t>韩所、江口、曾所社区</t>
  </si>
  <si>
    <t>铜厂乡</t>
  </si>
  <si>
    <t>铜厂村</t>
  </si>
  <si>
    <t>铜厂乡旧厂村农村人居环境整治项目</t>
  </si>
  <si>
    <r>
      <rPr>
        <sz val="10"/>
        <rFont val="方正仿宋_GBK"/>
        <charset val="134"/>
      </rPr>
      <t>1、旧厂、老街子、街坡村内DN200PVC污水管安装2150m，DN110 PVC污水管安装3000m；2、排水沟浇筑500m，建设检查井；3、村内道路、场地硬化1000㎡，挡墙支砌300m</t>
    </r>
    <r>
      <rPr>
        <sz val="10"/>
        <rFont val="Times New Roman"/>
        <charset val="134"/>
      </rPr>
      <t>³</t>
    </r>
    <r>
      <rPr>
        <sz val="10"/>
        <rFont val="方正仿宋_GBK"/>
        <charset val="134"/>
      </rPr>
      <t>；4、大桥头污水收集池安装100m</t>
    </r>
    <r>
      <rPr>
        <sz val="10"/>
        <rFont val="Times New Roman"/>
        <charset val="134"/>
      </rPr>
      <t>³</t>
    </r>
    <r>
      <rPr>
        <sz val="10"/>
        <rFont val="方正仿宋_GBK"/>
        <charset val="134"/>
      </rPr>
      <t>/d一体化污水处理设施一台；</t>
    </r>
  </si>
  <si>
    <t>通过项目实施，项目村所在地基础设施将会有很大改变，项目村发展后续逐步得到增强，逐步实现该村人民生产发展、经济结构优化、效益提高，财政状况好转，农民富裕的经济发展态势</t>
  </si>
  <si>
    <t>铜厂乡壮大村集体经济项目（火腿加工厂）</t>
  </si>
  <si>
    <t>1.分拣厂建设：场地平整，C25场地硬化，标准化腌制场地、晾晒车间、储存车间（控温、控湿、通风），污水收集池建设。2.火腿加工设备、火腿切割设备、真空包装设备采购；3.成品火腿展示售卖区及民俗文化展示区建设：老房屋修缮，门窗安装，房屋加固，木质结构油漆喷刷，排水沟浇筑、室外地坪浇筑。4.数字化管理设施。</t>
  </si>
  <si>
    <t>项目实施后，通过租赁方式获取收益，预计每年可实现村集体收入10万元</t>
  </si>
  <si>
    <t>里士村</t>
  </si>
  <si>
    <t>易地搬迁后扶—“一站式”社区综合服务设施建设</t>
  </si>
  <si>
    <t>铜厂乡里士村委会面板凳地质灾害避险搬迁配套公共设施建设项目</t>
  </si>
  <si>
    <t>进村道路硬化1.2公里，，新建公厕1座，人饮管道安装，太阳路灯安转50盏，停车场及电力设施配套。</t>
  </si>
  <si>
    <t>西山村</t>
  </si>
  <si>
    <t>铜厂乡西山村委会新村地质灾害避险搬迁配套公共服务设施建设项目</t>
  </si>
  <si>
    <t>道路硬化3000㎡，人饮管道安装3000m，新建公厕1座，太阳能路灯安装60盏，停车位建设40个</t>
  </si>
  <si>
    <t>铜厂乡里士村委会食用菌种植基地冷库建设</t>
  </si>
  <si>
    <r>
      <rPr>
        <sz val="10"/>
        <rFont val="方正仿宋_GBK"/>
        <charset val="134"/>
      </rPr>
      <t>里士村委会食用菌种植基地建设500m</t>
    </r>
    <r>
      <rPr>
        <sz val="10"/>
        <rFont val="Times New Roman"/>
        <charset val="134"/>
      </rPr>
      <t>³</t>
    </r>
    <r>
      <rPr>
        <sz val="10"/>
        <rFont val="方正仿宋_GBK"/>
        <charset val="134"/>
      </rPr>
      <t>冷库一座，瓦屋面修复60㎡，场地硬化200㎡，DN50镀锌管安装300m，新建100m</t>
    </r>
    <r>
      <rPr>
        <sz val="10"/>
        <rFont val="Times New Roman"/>
        <charset val="134"/>
      </rPr>
      <t>³</t>
    </r>
    <r>
      <rPr>
        <sz val="10"/>
        <rFont val="方正仿宋_GBK"/>
        <charset val="134"/>
      </rPr>
      <t>水池1座</t>
    </r>
  </si>
  <si>
    <t>项目实施后，结合里士村委会食用菌种植基地，以租赁的形式获取收益，预计每年可实现村集体经济收入7万元</t>
  </si>
  <si>
    <t>底尼村</t>
  </si>
  <si>
    <t>铜厂乡底尼村委会莫各顶民族团结进步示范村项目</t>
  </si>
  <si>
    <t>1.新建截污管网、检查井、沉砂池、化粪池、排水沟（含沟盖板），完善生活污水收集处理设施，建设氧化塘120平方米；2.场地硬化、挡墙支砌等设施。</t>
  </si>
  <si>
    <t>铜厂乡西山村委会上西山人居环境整治项目</t>
  </si>
  <si>
    <r>
      <rPr>
        <sz val="10"/>
        <rFont val="方正仿宋_GBK"/>
        <charset val="134"/>
      </rPr>
      <t>1.DN200 PVC污水管安装1150m，DN110 PVC污水管安装3000m，排水沟浇筑500m，建设检查井、沉砂池，氧化塘1个；2.村内道路、场地硬化1000㎡，挡墙支砌1053m</t>
    </r>
    <r>
      <rPr>
        <sz val="10"/>
        <rFont val="Times New Roman"/>
        <charset val="134"/>
      </rPr>
      <t>³</t>
    </r>
    <r>
      <rPr>
        <sz val="10"/>
        <rFont val="方正仿宋_GBK"/>
        <charset val="134"/>
      </rPr>
      <t>；3.建设防洪、防涝设施5处。</t>
    </r>
  </si>
  <si>
    <t>沙衣村</t>
  </si>
  <si>
    <t>铜厂乡沙衣村核桃油加工厂建设项目</t>
  </si>
  <si>
    <t>聚焦林果产业发展，积极探索核桃精深加工，以“绿色、富民”为主线推进产业延链补链，推进核桃产业全产业链发展，使用沙衣村交易市场场地建设核桃油加工厂，建设地点内水、电及配套设施齐全，具备良好运营环境。</t>
  </si>
  <si>
    <t>通过项目建设，有效补齐沙衣村核桃产业发展短板，健全核桃产业发展链，丰富核桃加工品种，促进核桃产业高质量发展。带动当地及周边核桃种植产业发展，增加群众经济收入，激发群众发展的内生动力。项目年可提供近500个就业岗位，拓宽就业渠道，促进群众增收。同时，经营主体通过大量收购原料，可稳定和回暖核桃干果市场价格，提高广大群众加强核桃基地建设的积极性和主动性，有利于培强建优核桃基地。</t>
  </si>
  <si>
    <t>米苴村</t>
  </si>
  <si>
    <t>铜厂乡米苴村草顶山菜豌豆种植基地建设项目</t>
  </si>
  <si>
    <t>在草顶山发展菜豌豆种植产业，建设600余亩菜豌豆种植示范基地，开展灌溉配套与节水改造，发展规模化、集约化的高效节水灌溉设施，最大化实现土地利用价值，优化调整产业结构。</t>
  </si>
  <si>
    <t>铜厂乡米苴村委会草顶山是米苴村最大的一块流转土地，共计650亩。通过积极向上争取，目前草顶山已申请到中央和省级衔接资金700万元，投资建成高标准农田，目前项目已经完工，但是由于项目资金有限，项目实施后水、电路不通，这极大的限制了土地利用价值，对于发展菜豌豆种植产业约束较大，为最大化实现土地利用价值，优化调整产业结构，在草顶山发展菜豌豆种植产业，米苴村党总支计划在草顶山开展灌溉配套与节水改造，发展规模化、集约化的高效节水灌溉设施，建设现代设施农业示范基地。采取“合作社+公司+种植大户”的发展模式，由村办公司负责对接协调，引进农业公司，由农业公司发放籽种并负责技术指导和种植技术培训，村民将土地流转给大户，由种植大户发展菜豌豆蔬菜产业，示范带动其余300亩土地种植菜豌豆，让优质良田发展形成规模经营的同时，提高农业规模化生产水平，实现蔬菜经营效益最大化，走出优质、高效、绿色的现代化农业发展之路，助力乡村振兴，农户土地租金可以从400元每亩增加到800元每亩，增加农户收入，壮大村集体经济。</t>
  </si>
  <si>
    <t>米苴村委会</t>
  </si>
  <si>
    <t>铜厂乡米苴村委会沙滩组民族团结进步示范村项目</t>
  </si>
  <si>
    <r>
      <rPr>
        <sz val="10"/>
        <rFont val="方正仿宋_GBK"/>
        <charset val="134"/>
      </rPr>
      <t>投资100万元，在铜厂乡米苴村委会沙滩小组实施农村生活污水治理工程。其中：投资60万元新建截污管网DN200 PVC管2000m、DN110 PVC管1000m、人工土方回填260.64m</t>
    </r>
    <r>
      <rPr>
        <sz val="10"/>
        <rFont val="Times New Roman"/>
        <charset val="134"/>
      </rPr>
      <t>³</t>
    </r>
    <r>
      <rPr>
        <sz val="10"/>
        <rFont val="方正仿宋_GBK"/>
        <charset val="134"/>
      </rPr>
      <t>；投资20万元修建C20砼沟底128m</t>
    </r>
    <r>
      <rPr>
        <sz val="10"/>
        <rFont val="Times New Roman"/>
        <charset val="134"/>
      </rPr>
      <t>³</t>
    </r>
    <r>
      <rPr>
        <sz val="10"/>
        <rFont val="方正仿宋_GBK"/>
        <charset val="134"/>
      </rPr>
      <t>、检查井（井深0.5）80座、φ700砖砌检查井（井深0.9）80座、砖砌户用清扫池（0.5*0.5*0.15）63座；投资5万元新建砖砌化粪池（25m</t>
    </r>
    <r>
      <rPr>
        <sz val="10"/>
        <rFont val="Times New Roman"/>
        <charset val="134"/>
      </rPr>
      <t>³</t>
    </r>
    <r>
      <rPr>
        <sz val="10"/>
        <rFont val="方正仿宋_GBK"/>
        <charset val="134"/>
      </rPr>
      <t>）2座；投资10万元新建氧化塘2座；投资5万元硬化C25砼道路及场地（厚度200mm）500㎡等农村生活污水收集处理设施。</t>
    </r>
  </si>
  <si>
    <t>该项目的实施，受益群众112户482人，其中：脱贫人口及监测对象44户156人。能明显改善米苴村委会沙滩小组的农民群众生产生活条件：一是群众生产生活更加便利，村容村貌将发生明显变化，提高污水收集处理率和污水治理率；二是群众获得感进一步提高，改善项目实施地的运输条件，提高生产效率，减轻生产负担，增加群众收入，提升群众幸福感和获得感；三是社会更加和谐稳定。随着基础设施的不断完善，群众的精神文化生活不断丰富，人的精神面貌将会发生明显变化，基层组织的凝聚力和战斗力将进一步增强。</t>
  </si>
  <si>
    <t>米苴村委会村内道路硬化</t>
  </si>
  <si>
    <r>
      <rPr>
        <sz val="10"/>
        <rFont val="方正仿宋_GBK"/>
        <charset val="134"/>
      </rPr>
      <t>岭岗村道路硬化350m，排水沟浇筑及涵管支砌，挡土墙90m</t>
    </r>
    <r>
      <rPr>
        <sz val="10"/>
        <rFont val="Times New Roman"/>
        <charset val="134"/>
      </rPr>
      <t>³</t>
    </r>
    <r>
      <rPr>
        <sz val="10"/>
        <rFont val="方正仿宋_GBK"/>
        <charset val="134"/>
      </rPr>
      <t>。</t>
    </r>
  </si>
  <si>
    <t>铜厂乡铜厂村委会干海孜、亮山片区产业配套灌溉项目</t>
  </si>
  <si>
    <r>
      <rPr>
        <sz val="10"/>
        <rFont val="方正仿宋_GBK"/>
        <charset val="134"/>
      </rPr>
      <t>新建200m</t>
    </r>
    <r>
      <rPr>
        <sz val="10"/>
        <rFont val="Times New Roman"/>
        <charset val="134"/>
      </rPr>
      <t>³</t>
    </r>
    <r>
      <rPr>
        <sz val="10"/>
        <rFont val="方正仿宋_GBK"/>
        <charset val="134"/>
      </rPr>
      <t>封顶水池1座，新建100m</t>
    </r>
    <r>
      <rPr>
        <sz val="10"/>
        <rFont val="Times New Roman"/>
        <charset val="134"/>
      </rPr>
      <t>³</t>
    </r>
    <r>
      <rPr>
        <sz val="10"/>
        <rFont val="方正仿宋_GBK"/>
        <charset val="134"/>
      </rPr>
      <t>水池2座，新建泵站1座，安装水泵电机两套，安装高压线路600，安装80KVA变压器1台，安装DN80热镀管2600m，安装φ80无缝管750m，安装DN50热镀管1500m，安装DN40热镀管1150m，安装DN20热镀管150m。</t>
    </r>
  </si>
  <si>
    <t xml:space="preserve"> 通过基础设施建设、科技培训、产业引导及政策扶持，将促进铜厂村委会干海孜、亮山的经济社会快速、持续发展，带动相关产业发展，项目的实施将激发群众勤劳致富的信心及决心，为乡村振兴打下了坚实的基础。待项目区提水灌溉工程建设完成后，将极大的降低灌溉区种植业灌溉成本，减少用水成本，把有效节约的时间成本转化为经济效益，促进当地农业经济发展。</t>
  </si>
  <si>
    <t>六街街道</t>
  </si>
  <si>
    <t>二街社区、铁厂村委会</t>
  </si>
  <si>
    <t>易门县六街街道农特产品交易服务中心建设项目</t>
  </si>
  <si>
    <t>建设交易场所3层336平方米，配套37.8立方米冷藏室1座、道路场地硬化600平方米，用于销售源澄茶、野生菌、榆黄菇、农产品以及开展电子商务、餐饮服务。</t>
  </si>
  <si>
    <t>改善六街街道二街社区群众生产生活条件,解决铁厂村委会土特产品销售问题，为农产品流通提供一个交易平台，提升当地农产品的市场竞争力，开拓农特产品市场，提高农业综合开发效益，促进经济、自然与社会的协调发展。</t>
  </si>
  <si>
    <t>旧县社区</t>
  </si>
  <si>
    <t>六街街道旧县社区食用菌种植基地建设项目</t>
  </si>
  <si>
    <t>项目选址位于六街街道旧县社区三家村，距县城26公里，位于六小路旁，交通便利。项目规划建设用地性质为园地，已完成农业设施用地审批。项目建设主要内容为：
①食用菌大棚建设4125平方米，概算投资44.5万。②道路硬化100米，供水管道架设400米，供电线路架设400米，生产管理用房建设200平方米，概算投资26.8万。总投资71.3万元。</t>
  </si>
  <si>
    <t>六街街道旧县社区积极谋划食用菌产业发展，选择适合当地实际的菌种，将食用菌产业纳入实用性村庄规划，谋划建设人工食用菌产业发展示范村，申报食用菌产业发展项目，逐步完善食用菌产业基础设施，带动其他专业合作社和农户发展食用菌栽培。</t>
  </si>
  <si>
    <t>二街社区</t>
  </si>
  <si>
    <t>六街街道二街社区二街村农特产品交易服务中心建设项目</t>
  </si>
  <si>
    <r>
      <rPr>
        <sz val="10"/>
        <rFont val="方正仿宋_GBK"/>
        <charset val="134"/>
      </rPr>
      <t>投资100万元建设交易场所3层336平方米（机械挖独立基础土方96m</t>
    </r>
    <r>
      <rPr>
        <sz val="10"/>
        <rFont val="Times New Roman"/>
        <charset val="134"/>
      </rPr>
      <t>³</t>
    </r>
    <r>
      <rPr>
        <sz val="10"/>
        <rFont val="方正仿宋_GBK"/>
        <charset val="134"/>
      </rPr>
      <t>，200#砼基础垫层9.99m</t>
    </r>
    <r>
      <rPr>
        <sz val="10"/>
        <rFont val="Times New Roman"/>
        <charset val="134"/>
      </rPr>
      <t>³</t>
    </r>
    <r>
      <rPr>
        <sz val="10"/>
        <rFont val="方正仿宋_GBK"/>
        <charset val="134"/>
      </rPr>
      <t>，200#砼独立基础36.09m</t>
    </r>
    <r>
      <rPr>
        <sz val="10"/>
        <rFont val="Times New Roman"/>
        <charset val="134"/>
      </rPr>
      <t>³</t>
    </r>
    <r>
      <rPr>
        <sz val="10"/>
        <rFont val="方正仿宋_GBK"/>
        <charset val="134"/>
      </rPr>
      <t>，200#砼柱35.09m</t>
    </r>
    <r>
      <rPr>
        <sz val="10"/>
        <rFont val="Times New Roman"/>
        <charset val="134"/>
      </rPr>
      <t>³</t>
    </r>
    <r>
      <rPr>
        <sz val="10"/>
        <rFont val="方正仿宋_GBK"/>
        <charset val="134"/>
      </rPr>
      <t>，基础回填夯实49.92m</t>
    </r>
    <r>
      <rPr>
        <sz val="10"/>
        <rFont val="Times New Roman"/>
        <charset val="134"/>
      </rPr>
      <t>³</t>
    </r>
    <r>
      <rPr>
        <sz val="10"/>
        <rFont val="方正仿宋_GBK"/>
        <charset val="134"/>
      </rPr>
      <t>，室内回填土夯实67.2m</t>
    </r>
    <r>
      <rPr>
        <sz val="10"/>
        <rFont val="Times New Roman"/>
        <charset val="134"/>
      </rPr>
      <t>³</t>
    </r>
    <r>
      <rPr>
        <sz val="10"/>
        <rFont val="方正仿宋_GBK"/>
        <charset val="134"/>
      </rPr>
      <t>，200#砼基础梁22.94m</t>
    </r>
    <r>
      <rPr>
        <sz val="10"/>
        <rFont val="Times New Roman"/>
        <charset val="134"/>
      </rPr>
      <t>³</t>
    </r>
    <r>
      <rPr>
        <sz val="10"/>
        <rFont val="方正仿宋_GBK"/>
        <charset val="134"/>
      </rPr>
      <t>，200#砼梁板130.26m</t>
    </r>
    <r>
      <rPr>
        <sz val="10"/>
        <rFont val="Times New Roman"/>
        <charset val="134"/>
      </rPr>
      <t>³</t>
    </r>
    <r>
      <rPr>
        <sz val="10"/>
        <rFont val="方正仿宋_GBK"/>
        <charset val="134"/>
      </rPr>
      <t>，200#砼楼梯14.31m</t>
    </r>
    <r>
      <rPr>
        <sz val="10"/>
        <rFont val="Times New Roman"/>
        <charset val="134"/>
      </rPr>
      <t>³</t>
    </r>
    <r>
      <rPr>
        <sz val="10"/>
        <rFont val="方正仿宋_GBK"/>
        <charset val="134"/>
      </rPr>
      <t>，50#砂浆红砖墙224.29m</t>
    </r>
    <r>
      <rPr>
        <sz val="10"/>
        <rFont val="Times New Roman"/>
        <charset val="134"/>
      </rPr>
      <t>³</t>
    </r>
    <r>
      <rPr>
        <sz val="10"/>
        <rFont val="方正仿宋_GBK"/>
        <charset val="134"/>
      </rPr>
      <t>，模板脚手架支撑858.85㎡，钢筋制安44505.6㎡，水电558.14㎡，200#砼室内地坪25.2m</t>
    </r>
    <r>
      <rPr>
        <sz val="10"/>
        <rFont val="Times New Roman"/>
        <charset val="134"/>
      </rPr>
      <t>³</t>
    </r>
    <r>
      <rPr>
        <sz val="10"/>
        <rFont val="方正仿宋_GBK"/>
        <charset val="134"/>
      </rPr>
      <t>，100#砂浆粉天棚953.63㎡，100#砂浆粉内墙1247.6㎡，100#砂浆粉外墙783.36㎡，室内墙裙贴瓷砖389.14㎡，室内贴地板砖504㎡，内墙天棚涂料室内刮白1812.09㎡，外墙喷石头漆783.36㎡，楼梯栏杆31.36米，楼梯贴楼梯砖88套，外脚手架571.97㎡，铝合金窗制安83.16㎡，防盗栅16.2㎡，铝合金卷帘门34.2㎡，防盗门9㎡，高分子聚乙烯丙纶防水204.8㎡，200#细石砼浇保护层9.12m</t>
    </r>
    <r>
      <rPr>
        <sz val="10"/>
        <rFont val="Times New Roman"/>
        <charset val="134"/>
      </rPr>
      <t>³</t>
    </r>
    <r>
      <rPr>
        <sz val="10"/>
        <rFont val="方正仿宋_GBK"/>
        <charset val="134"/>
      </rPr>
      <t>，铝合金玻璃隔断351.85㎡）；冷库设备1套；道路场地硬化120m</t>
    </r>
    <r>
      <rPr>
        <sz val="10"/>
        <rFont val="Times New Roman"/>
        <charset val="134"/>
      </rPr>
      <t>³</t>
    </r>
    <r>
      <rPr>
        <sz val="10"/>
        <rFont val="方正仿宋_GBK"/>
        <charset val="134"/>
      </rPr>
      <t>。</t>
    </r>
  </si>
  <si>
    <t>该项目采取六街街道二街社区、铁厂村委会合作联营的模式，引进经营主体开展地区农特产品分拣、销售及电子商务、餐饮服务，壮大村集体经济，项目资产及收益按照二街社区、铁厂村各50%开展分配。该项目的实施，受益二街社区1289户5118人、铁厂村委会258户872人，可提高二街社区、铁厂村委会农产品供应链的效率和质量安全水平促进农产品流通和销售的发展，有利于当地农业产业结构的调整，促进经济发展。通过项目实施，引进经营主体，开展销售源澄茶、野生菌、榆黄菇、农产品以及开展电子商务、餐饮服务，壮大二街社区、铁厂村委会村集体经济。</t>
  </si>
  <si>
    <t>易门县六街街道二街社区大芦柴冲产业发展基础设施建设项目</t>
  </si>
  <si>
    <t>扩建</t>
  </si>
  <si>
    <t>修复烟区蓄水池1200.6平方米，清除淤泥1257.33立方米、浇筑混凝土护堤179.52立方米，支砌挡墙17.25立方米、安全防护栏36.6米。</t>
  </si>
  <si>
    <t>改善群众生产生活条件,加快巩固脱贫攻坚衔接推进乡村振兴,促进各项社会事业全面发展奠定坚实基础。</t>
  </si>
  <si>
    <t>易门县六街街道二街社区乡村振兴示范带建设项目</t>
  </si>
  <si>
    <t>1.人居环境提升：（1）特色民宿示范项目建设：对集镇内的民居建筑进行建筑风貌整体改造提升并成立合作社发展民宿、餐饮、娱乐、零售产业；（2）雨污分流项目：铺设雨、污水主管长度为 1990m，建设净化生活污水的人工湿地公园，增设污水处理设施，雨污水主管规格为DN300；（3）空间打造：拆除道路两侧的圈棚、柴房等杂乱空间，整合宅前屋后零碎的低效用地，利用乡土植被及瓜果花卉打造“微田园”；对现状池塘周围进行改造提升，着重打造村心小游园，并利用氧化塘规划设计湿地公园，全面提升村庄风貌。（4）垃圾中转站建设：新建垃圾中转站，配套垃圾运输车、沿集镇主、次干道及公共空间配置垃圾收集点、垃圾箱；（5）路域环境提升：根据现状建设条件及建设需求拆除道路两侧的违建、闲置、危旧用房，拓宽集贸市场对面巷道、“小学——粮食局南侧”巷道等路段。2.壮大村集体经济：（1）打造美食一条街：盘活二街闲置用地规划美食一条街，主打二街“蚂蟥菌”品牌，在非赶集日吸引人流量，拉动经济发展；（2）集贸市场升级改造：解决农贸市场设施老化、环境脏、乱、差等问题，对破损地面对破损的地面进行修补；对操作台进行分类改造；市场内分段配备垃圾桶，增设集中统一封闭的垃圾点；3.公共基础设施提升：整合闲置宅基地资源节约出3400平方米，完成集镇老街排污、基础照明、水、电、市政道路等基础设施改造。提升农民日常生活便捷度同时，打造宜居宜业和美新村，彻底改变集镇老街脏乱差旧貌。为未来二街集镇一二三产业融合发展打下基础，为乡村产业振兴提供发展空间。</t>
  </si>
  <si>
    <t>可以提供一定的就业岗位，并开拓新的税源，提高项目产品档次，增加市场竞争力，同时也提升了地区产业整体技术水平，带动相关行业的发展，促进地方经济的发展。</t>
  </si>
  <si>
    <t>柏树社区、六街社区</t>
  </si>
  <si>
    <t>易门县六街街道柏树社区、六街社区产业发展配套设施建设项目</t>
  </si>
  <si>
    <t>排灌沟建设500米。</t>
  </si>
  <si>
    <t>提高水资源利用率，给居民农业生产更方便。</t>
  </si>
  <si>
    <t>易门县六街街道二街社区野生菌促繁包山养菌</t>
  </si>
  <si>
    <t>二街社区迤栖冲、小旧村、青龙村、脿乐5个居民小组，面积1800亩，按照每年每亩100元的流转费用来计算，可增加集体收入18万元，村办公司提10%，需要把山的护栏打起来，护栏6000米，需要资金120万元；促繁科技经费200万元。</t>
  </si>
  <si>
    <t>白邑村委会</t>
  </si>
  <si>
    <t>易门县六街街道干箐农业产业发展基础设施建设项目</t>
  </si>
  <si>
    <t>干箐村两个小坝塘，一个坝塘占地面积12余亩，，一个坝塘占地约8亩，蓄水量约22万立方。建设内容：清淤泥，坝埂加固，安装闸阀，增加蓄水量。</t>
  </si>
  <si>
    <t>通过项目建设 ,可完善该项目区基础配套设施 ,实现群众生产、生活质量提高的目标 ,促进社会稳定。</t>
  </si>
  <si>
    <t>柏树社区</t>
  </si>
  <si>
    <t>易门县六街街道柏树社区摩所村乡村旅游基础设施建设项目</t>
  </si>
  <si>
    <t>1.建设可回收垃圾收储房1间32平方米；2.污水纳管收集2470米，排水沟建设800米，配套检查井、沉砂池；三格式化粪池建设1座45立方米，公厕建设1座11.52平方米，道路硬化220米；挡墙支砌120立方米；配套防洪、防涝设施7处。</t>
  </si>
  <si>
    <t>通过实施易门县六街街道柏树社区摩所村乡村旅游基础设施建设项目,巩固拓展近年来脱贫攻坚成果,改善群众生产生活条件,壮大村集体经济,进一步为六街街道经济发展提供坚实的“硬件”支撑。</t>
  </si>
  <si>
    <t>易门六街街道柏树片区引水灌溉产业发展配套设施建设项目</t>
  </si>
  <si>
    <t>1.1.5*1.5*1.5,混凝土镇墩支墩5个；2.镀锌钢管（DN20）安装2800米；水表（DN20）安装50组，水表(DN200机械水表)安装2组；螺纹阀门(DN20)安装50个；3.室外钢管（DN300）安装20米，水表(DN300机械水表)安装1组；4.室外镀锌钢管（DN100）安装3612米；室外镀锌钢管（DN50）安装5000米；螺纹阀门(DN50)安装50个等。</t>
  </si>
  <si>
    <t>完善乡村产业灌溉设施，促进项目区烤烟、蔬菜产业发展，促进土地高效流转，促进群众增收。</t>
  </si>
  <si>
    <t>铁厂村委会</t>
  </si>
  <si>
    <t>铁厂村委会窝底旦惊怪塘片区产业发展基础设施项目</t>
  </si>
  <si>
    <t>200立方蓄水池建设1个，100立方蓄水池建设2个，供水管架设1120米。</t>
  </si>
  <si>
    <t>改善农业生产水利设施，促进脱贫地区产业发展，促进群众增收</t>
  </si>
  <si>
    <t>铁厂</t>
  </si>
  <si>
    <t>易门县六街街道柏树社区柏树村产业发展基础设施建设项目</t>
  </si>
  <si>
    <t>蔬菜大棚建设1个2040㎡，供电线路架设120米，供水管道架设300米，村容村貌整治117.2平方米，道路硬化162米，排水沟建设145米</t>
  </si>
  <si>
    <t>通过项目实施，完善产业发展基础设施及村庄基础设施，改善群众生产生活条件，促进乡村产业发展，促进群众增收。</t>
  </si>
  <si>
    <t>易门县六街街道柏树社区白泥田村产业发展配套设施项目</t>
  </si>
  <si>
    <t>1.水池建设200立方米1个；2.供水管道架设250米；3.排涝沟建设200米；4.机耕路建设100米；5.乡村13亩；6.污水管安装430米，化粪池建设1座28立方米，氧化塘建设100平方米。</t>
  </si>
  <si>
    <t>易门县六街街道六街街道二街社区大陆庄20、21组人居环境整治项目</t>
  </si>
  <si>
    <t>生活污水治理：排污管安装2200米，水沟盖板建设900米，化粪池建设3座150立方米。</t>
  </si>
  <si>
    <t>茶树社区</t>
  </si>
  <si>
    <t>乡村建设行动—农村道路建设</t>
  </si>
  <si>
    <t>易门县六街街道茶树社区人居环境整治项目</t>
  </si>
  <si>
    <t>小新村挡墙支砌16立方米，硬化进村道路295米，路宽5米；东村进村道路硬化道路；峨罗邑垃圾房修建，道路硬化1500平方米。</t>
  </si>
  <si>
    <t>易门县六街街道茶树社区甸心村人居环境整治项目</t>
  </si>
  <si>
    <t>1.人居环境提升：雨污分流项目：铺设雨、污水主管长度为1000m；排污沟建设600米。2、公共基础设施提升及空间打造：将村内主干道周边畜圈拆除，进行场地硬化改造提升；3.道路防洪及排涝设施建设。</t>
  </si>
  <si>
    <t>小街乡</t>
  </si>
  <si>
    <t>小街村</t>
  </si>
  <si>
    <t>小街乡小街村道路建设项目</t>
  </si>
  <si>
    <t>1.路基土方开挖：路面清表层土方5300立方米，管沟土方2500立方米，余土外运2200立方米；2.主干道路硬化：路面硬化2314.8立方米，路面级配层铺设1915.2立方米，路面传力杆8.3吨，道路切缝沥青2870.6米，路缘石铺设1064米，人行道垫层混凝土210立方米，人行道面层透水混凝土208.8立方米，人行道排水沟1064米，毛石挡土墙562立方米；3.道路排水系统：水箅子安装110个，雨水排水沟管挖埋1064米，沟盖板325平方米，检查井80座，管沟土方回填1420立方米；4.附属工程：大桥钢筋网2.3吨，路面划车道线，车位线3200米。</t>
  </si>
  <si>
    <t>通过项目的实施，将极大改善当地群众生产生活条件，改善项目区发展环境，促进产业化发展，而促使项目区特色产业的发展从而带动当地农户增收，增加外出务工人员返乡创业的信心和决心，具有十分明显的经济效益。将改善和加深党群、干群关系，新建的道路及水利配套设施，将有效解决出行及农副产品运输及灌溉问题的同时解决村建制改革调整后合并村基础设施发展不均衡的问题，促进山区精神文明建设，增强基层组织的凝聚力和号召力，增强当地农民参与乡村振兴建设的信心和决心。也将为项目区内四好村建设提供坚实的基础保障，为乡村振兴奠定坚实的基础。</t>
  </si>
  <si>
    <t>木冲村</t>
  </si>
  <si>
    <t>小街乡木冲村老黑山片区中药材种植基地配套设施建设项目</t>
  </si>
  <si>
    <r>
      <rPr>
        <sz val="10"/>
        <rFont val="方正仿宋_GBK"/>
        <charset val="134"/>
      </rPr>
      <t xml:space="preserve"> 1.泵站：①20平方米砖混结构，②D85-45×8水泵2台，③100KV变压器、电控设备，输电线路及相关附属设施1套；2.水池：①500立方米圆形钢筋混凝土高位水池1座，②200立方米圆形钢筋混凝土中位水池1座，③20m</t>
    </r>
    <r>
      <rPr>
        <sz val="10"/>
        <rFont val="Times New Roman"/>
        <charset val="134"/>
      </rPr>
      <t>³</t>
    </r>
    <r>
      <rPr>
        <sz val="10"/>
        <rFont val="方正仿宋_GBK"/>
        <charset val="134"/>
      </rPr>
      <t>矩形钢筋混凝土缓冲沉沙调节池1个；3.管道①DN100mm镀锌管8480米，②DN50mm镀锌管29350米，③DN20mm镀锌管14485米，④DN16mm镀锌管220根（焊接水嘴，每根长300mm），⑤DN20mm闸阀600个，⑥DN50mm闸阀200个，⑦DN100mm闸阀60个，⑧DN100mm法兰500片。</t>
    </r>
  </si>
  <si>
    <t xml:space="preserve">项目覆盖843.06亩基本农田，具有较大的开发潜力，开发成农业基地后，可因地制宜发展多种农业产业，根据当地气候、土壤等条件种植中草药、食用菌、水果、蔬菜等特色产业，预计增加村集体收入120万元，产生土地流转费用8万元，对于一些高附加值的经济作物，如中药材、花卉等，其市场价格较高，可带来额外收入6万元，收益更为显著。此外可在农业基地中适当发展养殖业，如养鸡、养羊、养兔等。利用山地的自然环境，进行生态养殖，不仅可以降低养殖成本，还能提高产品质量。畜禽产品的销售预计增加收入24万元。结合小街乡的自然风光和红色文化底蕴，发展旅游观光农业。如建设农家乐、采摘园、人行步道等，吸引游客前来体验乡村生活，增加旅游收入。旅游观光农业还可以带动当地农产品的销售，提高农业基地的知名度和美誉度。
</t>
  </si>
  <si>
    <t>小街乡小街村委会洒坡多民族团结示范村项目</t>
  </si>
  <si>
    <r>
      <rPr>
        <sz val="10"/>
        <rFont val="方正仿宋_GBK"/>
        <charset val="0"/>
      </rPr>
      <t>投资100万元，建设洒泼多乡村旅游基础设施：1.投资49.4万元实施村内人居环境提升：建筑垃圾外运600立方米机械台班8个，C25砼硬化场地451.2平方米，M7.5浆砌石挡土墙100立方米，C30砼三面光排水沟80米，C25砼坝埂硬化140平方米，砖砌踏步10立方米，青石板铺设324.6平方米，新建截污管网DN200 PVC管200m、DN110 PVC管500m、人工土方回填60.64m</t>
    </r>
    <r>
      <rPr>
        <sz val="10"/>
        <rFont val="宋体"/>
        <charset val="0"/>
      </rPr>
      <t>³</t>
    </r>
    <r>
      <rPr>
        <sz val="10"/>
        <rFont val="方正仿宋_GBK"/>
        <charset val="0"/>
      </rPr>
      <t>、C20砼沟底回填28m</t>
    </r>
    <r>
      <rPr>
        <sz val="10"/>
        <rFont val="宋体"/>
        <charset val="0"/>
      </rPr>
      <t>³</t>
    </r>
    <r>
      <rPr>
        <sz val="10"/>
        <rFont val="方正仿宋_GBK"/>
        <charset val="0"/>
      </rPr>
      <t xml:space="preserve">。2.投资17.5万元实施村内道路硬化：土方开挖外运3350立方米，道路平整夯实2400平方米，C30砼村道路硬化260立方米，村内道路青石板铺设360平方米。3.投资29.1万元，实施人行栈道建设：C30钢筋混凝土支墩40立方米，1.5米宽钢架塑木人行栈道200米。4.投资4万元，新建垃圾房1座。通过村庄人居环境整治、栈道建设和农村基础设施的提升，完善村庄必要设施，增加村庄的吸引力，发展生态旅游，促进群众增收、集体经济壮大，为群众民族文化娱乐提供活动场所，达到民族团结深入人心，民族关系和谐稳定，人民生活安居乐业。
</t>
    </r>
  </si>
  <si>
    <t>小街乡是易门县革命活动开展较早、斗争影响较大的革命老区，“兰英精神”和“旦东文化”闻名遐迩、薪火相传，集镇附近有小米箐红色遗址、王旦东故居等地，具有较好的红色文化旅游基础，境内老黑山青翠耸立，岔河水库风光秀丽，资源丰富、生态良好。作为结合苗族、彝族、哈尼族等民族文化为一体的乡镇，民族文化软实力保存和传承较好的少有乡镇之一，民族风情浓郁，民俗文化深厚。小街村委会洒坡多村位于集镇附近，通过争取实施小街村委会洒坡多民族团结示范村项目，完善村庄必要设施，增加村庄吸引力，充分利用深厚的红色文化、丰富的生态资源和多彩的民族文化，打造“红+绿+彩”的旅游线路，实现文化与旅游产业融合发展，壮大村级集体经济，帮助群众增收致富，促进各民族紧跟时代步伐共同团结奋斗、共同繁荣发展。</t>
  </si>
  <si>
    <t>土地流转、带动生产</t>
  </si>
  <si>
    <t>小街村、甲浦村</t>
  </si>
  <si>
    <t>小街乡小街村、甲浦村特色农业产业链建设项目</t>
  </si>
  <si>
    <t>1.集镇种植园区新修1.5米宽菊花观光步道500米；2.架设DN40灌溉管网1500米，进一步提高农业生产效益，增加小街村委会及甲浦村委会集体经济收入，带动更多的农户参与到金丝皇菊产业发展中，切实为群众增产增收。</t>
  </si>
  <si>
    <t>小街乡小街村和甲浦村种植金丝皇菊、贡菊，花田里黄白交错、摇曳生姿，空气中花香馥郁，构成了一幅美不胜收的田园画卷，通过“菊花经济”带动乡村经济，从而助力村民富起来，乡村美起来，助推乡村产业、旅游融合发展。</t>
  </si>
  <si>
    <t>狮子山村</t>
  </si>
  <si>
    <t>小街乡狮子山村委会蔬菜大棚基地建设</t>
  </si>
  <si>
    <t>为进一步调整产业结构，申请中央和省级衔接资金70万元，狮子山村集体自筹资金0.1万元，共计70.1万元，对土地进行平整，建设大棚排水沟，建设设施大棚，配套灌溉喷雾系统，铺设灌溉管道、电路安装建设简易管理用房，通过流转20亩土地，完成土地平整及大棚建设，完善水利设施、灌溉设施，由狮子山村村办公司运营管理，发展蔬菜产业，由村“两委”及监委成员直接参与全周期管理，后续引进市场主体统一收购，进一步助推村集体经济发展壮大。</t>
  </si>
  <si>
    <t>每年收益6万元，带动罗家村45户村民发展蔬菜、食用菌种植产业，带动集体增收。收益纳入村集体“三资”管理，按照“四议两公开”议事决策程序，主要用于巩固拓展脱贫攻坚成果、边缘易致贫户、突发困难户等低收入人群的关爱扶持、公益事业、完善群众生产生活设施建设、村办公司的发展壮大。</t>
  </si>
  <si>
    <t>小街乡小街村委会茶山农业基地建设工程</t>
  </si>
  <si>
    <t>1.7.5kw底吸引水泵2套，2.三相电10平方铜芯电缆320米，3.1.6米电杆4棵，4.12平方米水泵房1座，5.45KW多级离心泵2套，6.DN50mm镀锌钢管1500米，7.DN20mm镀锌钢管2000米，8.DN50不锈钢闸阀15个，9.DN20不锈钢闸阀50个，10.滴灌管网50亩，11.100立方米钢筋混凝土覆土水池1个，12.200立方米钢筋混凝土覆土水池1个，13.72平方米管理房1座。</t>
  </si>
  <si>
    <t>一是农产品产出效益。50亩山地具有较大的开发潜力，开发成农业基地后，可因地制宜发展多种农业产业，根据当地气候、土壤等条件种植食用菌、水果、蔬菜等特色产业，预计增加村集体收入60万元，产生土地流转费用4万元，对于一些高附加值的经济作物，如中药材、花卉等，其市场价格较高，可带来额外收入6万元，收益更为显著。二是养殖效益。在农业基地中可以适当发展养殖业，如养鸡、养羊、养兔等。利用山地的自然环境，进行生态养殖，不仅可以降低养殖成本，还能提高产品质量。畜禽产品的销售预计增加收入12万元。三是旅游观光效益。结合小街乡的自然风光和红色文化底蕴，发展旅游观光农业。如建设农家乐、采摘园、人行步道等，吸引游客前来体验乡村生活，增加旅游收入。旅游观光农业还可以带动当地农产品的销售，提高农业基地的知名度和美誉度。</t>
  </si>
  <si>
    <t>小街乡木冲下村丫巴拉箐至李罗亩大山垭口产业路建设项目</t>
  </si>
  <si>
    <t>木冲丫巴拉箐150亩耕地因没有生产道路，导致150耕地无人耕种，多年撂荒，为改善生产条件，加大耕地利用效率，扩大村集体收益，需修建一条机耕道路。1.路基土方开挖，规格：2150*3*0.2；2.路基平整规格：2150*3*0.3；3.砂砾石路基回填及夯实，规格：2150*3*0.4；4.C20砼排水沟浇筑（三面光含模板安装与拆卸），规格：2150*0.4*0.4；5.3500mm管涵，90米；6.路基挡墙M7.5浆砌石支砌。</t>
  </si>
  <si>
    <t>项目建成后将改善周边土地交通运输条件，提高周边耕地耕作效率，使撂荒耕地得到利用，增加村集体经济。</t>
  </si>
  <si>
    <t>甲浦村</t>
  </si>
  <si>
    <t>小街乡甲浦老黑山大窝拖中药材种植基地建设项目</t>
  </si>
  <si>
    <t>项目拟占地面积100亩，种植中药材100亩；新建200立方米水池1个，100立方米水池1个，DN50mm镀锌钢管1000米，DN20mm镀锌钢管2000米，闸阀安装，滴灌管网10000米，管理用房72平方米，护栏网3000米，引洪沟500米，配套供电等附属设施。</t>
  </si>
  <si>
    <t>通过实施小街乡甲浦老黑山中药材种植基地建设项目，进一步改善小街乡群众生产生活条件，为加快经济发展速度，促进各项社会事业全面发展奠定坚实基础。通过一系列的举措，给群众带来看得见、摸得着的变化，各村面貌全面改善，农民综合素质得到全面提高，文化生活日益丰富，农民组织化程度不断提高，基层民主政治更加发展，社会和谐基础更加稳固，乡风文明，村容整洁，管理水平跨上一个新台阶。项目实施预期对群众和集体经济收入有显著提升，促进农民增收率5%、集体经济实际收入8万以上。</t>
  </si>
  <si>
    <t>铜厂、十街、浦贝乡</t>
  </si>
  <si>
    <t>石花坪、石榴村、摆衣村、甘海孜村</t>
  </si>
  <si>
    <t>乡村建设行动-其他</t>
  </si>
  <si>
    <t>易门县数字赋能乡村振兴</t>
  </si>
  <si>
    <t>1.在石花坪、石榴村、摆衣村、甘海孜村布设含水量、酸碱度、温湿度等监测设备5套，覆盖面积2000亩；2.建设农特产品、闲置资产、农林水土资源数据库；3.建设信息共享、数据交易、乡村智慧化治理平台。</t>
  </si>
  <si>
    <t>1.通过布设含水量、酸碱度、温湿度等监测设备，提升土地耕作质量。2.通过建设农特产品、闲置资产、农林水土资源数据库，提升资产资源利用效益。</t>
  </si>
  <si>
    <t>易门县“千万工程”示范村建设项目</t>
  </si>
  <si>
    <t>对2025年“千万工程”示范村建设项目进行投资建设</t>
  </si>
  <si>
    <t>通过“千万工程”示范村建设项目的实施，对乡村建设起到引领示范作用。</t>
  </si>
  <si>
    <t>扶贫小额贷款贴息</t>
  </si>
  <si>
    <t>扶贫小额贷款进行贴息</t>
  </si>
  <si>
    <t>通过小额扶贫贷款项目的实施，促进了脱贫户和监测对象发展产业的能力，有效解决了脱贫户和监测对象发展产业资金短缺的问题，为脱贫户和监测对象产业增收提供保障。</t>
  </si>
  <si>
    <t>“雨露计划”职业教育补助</t>
  </si>
  <si>
    <t>对“雨露计划”职业教育学生补助</t>
  </si>
  <si>
    <t>通过对就读中职、高职院校的脱贫户、边缘易致贫户、突发严重困难户子女进行助学补助，缓解脱贫户和监测对象就读压力。</t>
  </si>
  <si>
    <t>县农业农村局、教体局</t>
  </si>
  <si>
    <t>公益性岗位补助</t>
  </si>
  <si>
    <t>对衔接资金开发的公益性岗位进行补助</t>
  </si>
  <si>
    <t>通过开发公益性岗位，解决脱贫人口和监测对象务工困难，促进脱贫人口和监测对象就业增收。</t>
  </si>
  <si>
    <t>交通费补助</t>
  </si>
  <si>
    <t>对跨省外出务工人员进行交通费补助</t>
  </si>
  <si>
    <t>通过交通费补助安排，提高跨省外出务工人员的积极性、确保了三年增收方案中相关政策得到落实。</t>
  </si>
  <si>
    <t>帮扶车间补助</t>
  </si>
  <si>
    <t>对市级认定的就业帮扶车间进行补助</t>
  </si>
  <si>
    <t>拓宽渠道稳定就业,促进脱贫劳动力就业增收。</t>
  </si>
  <si>
    <t>脱贫劳动力职业培训</t>
  </si>
  <si>
    <t>对脱贫劳动力职业培训生活费和交通费补助</t>
  </si>
  <si>
    <t>通过脱贫劳动力职业技能培训，提升农村劳动力职业技能，为脱贫劳动力就业增收提供保障。</t>
  </si>
  <si>
    <t>就业项目—生产奖补、劳务补助等</t>
  </si>
  <si>
    <t>新型主体联农带农、产业发展补助</t>
  </si>
  <si>
    <t>支持联农带农经营主体奖补</t>
  </si>
  <si>
    <t>通过联农带农经营主体奖补，鼓励各类新型经营主体与农民建立稳定的利益联结关系，促进脱贫人口稳定增收。</t>
  </si>
  <si>
    <t>项目管理费</t>
  </si>
  <si>
    <t>按照中央衔接资金不超过1%，省级衔接资金不超过5%的比例提取项目管理费，由县级统筹使用。项目管理费主要用于项目前期设计、评审、招标、监理以及验收、审计等与项目管理相关的支出。</t>
  </si>
  <si>
    <t>通过安排项目管理费，提升了2024年项目全过程监管质量，确保了项目建设顺利实施。</t>
  </si>
  <si>
    <t>双江街道办事处</t>
  </si>
  <si>
    <t>宝山村委会玉湖中寨组、旧寨组</t>
  </si>
  <si>
    <t>2024年双江街道宝山村委会玉湖中寨组、旧寨组人居环境整治项目（先建后补项目）</t>
  </si>
  <si>
    <t>新建雨污分流、供水供电设施，实施村内道路硬化</t>
  </si>
  <si>
    <t>通过人居环境整治项目的实施，可有效改善村内生活条件，显著加强农村基础设施建设，不断提高村民的农业生产效率，农民人均纯收入在现有基础上明显增加，农民生产、生活条件显著改善。</t>
  </si>
  <si>
    <t>双江街道宝山村委会</t>
  </si>
  <si>
    <t>柏锦社区</t>
  </si>
  <si>
    <t>2025年双江街道柏锦社区蔬菜特色产业发展项目</t>
  </si>
  <si>
    <r>
      <rPr>
        <sz val="10"/>
        <rFont val="方正仿宋_GBK"/>
        <charset val="134"/>
      </rPr>
      <t>改扩建柏锦大沟，总长6000米，混凝土结构，断面1.2m×1.2m、1m×1m，设计流量0.83m</t>
    </r>
    <r>
      <rPr>
        <vertAlign val="superscript"/>
        <sz val="10"/>
        <rFont val="方正仿宋_GBK"/>
        <charset val="134"/>
      </rPr>
      <t>3</t>
    </r>
    <r>
      <rPr>
        <sz val="10"/>
        <rFont val="方正仿宋_GBK"/>
        <charset val="134"/>
      </rPr>
      <t>/s，概算投资2964000元。修抽水站(1.冰棒厂至多依树坝抽水站预算431160元,2.冰棒厂至大叉箐抽水站预算277120元3.柏锦大沟至柏锦坝抽水站预算249984元4.柏锦大沟至旱塔冲抽水站预算125744元5.柏锦大沟至矣北冲抽水站预算135956元6.柏锦大沟至大冲子箐抽水站预算248056元7.柏锦大沟至小冲子箐抽水站预算70856元。</t>
    </r>
  </si>
  <si>
    <t>通过完成柏锦社区蔬菜特色产业发展项目，切实改善和提高项目区1200亩农田灌溉条件，提高项目区水资源利用率、灌溉保证率，提高耕地产出率、增加产值，达到农民增收目标，实现项目区可持续发展。项目设计受益人口3304人，促进农村经济每年增收48万元。</t>
  </si>
  <si>
    <t>双江街道柏锦社区</t>
  </si>
  <si>
    <t>大白邑社区</t>
  </si>
  <si>
    <t>2025年双江街道大白邑社区人居环境整治项目（第三期）</t>
  </si>
  <si>
    <t>建设大白邑社区村内雨污分流、道路等人居环境整治项目建设，其他相关附属设施等</t>
  </si>
  <si>
    <t>通过人居环境整治项目的实施，可有效改善大白邑社区718户、2287人的出行条件，显著加强农村基础设施建设，不断提高村民的农业生产效率，农民人均纯收入在现有基础上明显增加，农民生产、生活条件显著改善。</t>
  </si>
  <si>
    <t>双江街道大白邑社区</t>
  </si>
  <si>
    <t>小街街道</t>
  </si>
  <si>
    <t>棚租村</t>
  </si>
  <si>
    <t>2024年小街街道棚租村委会烤烟特色产业帮扶项目（先建后补）</t>
  </si>
  <si>
    <t>新建20座电烤房及相关配套基础设施。</t>
  </si>
  <si>
    <t>本项目的实施，将极大地改善农业基础设施条件，推动小街街道烟叶商品化烘烤工作健康持续发展，促进烟农增收致富，每年可减少烟农烟叶烘烤成本，项目建设实施后，为全街道的经济社会发展作出更大的贡献。项目建成后预计年通过村集体经营，预计收益每年不低于20万元，收益主要用于发展壮大集体经济、巩固脱贫户和“监测对象”脱贫成效等。</t>
  </si>
  <si>
    <t>峨山县泽源农业发展有限责任公司</t>
  </si>
  <si>
    <t>乐德旧村</t>
  </si>
  <si>
    <t>2025年小街街道乐德旧村委会烤烟特色产业帮扶项目（先建后补项目）</t>
  </si>
  <si>
    <t>新建10座电烤房及相关配套基础设施。</t>
  </si>
  <si>
    <t>本项目的实施，将极大地改善农业基础设施条件，推动小街街道烟叶商品化烘烤工作健康持续发展，促进烟农增收致富，每年可减少烟农烟叶烘烤成本，项目建设实施后，为全街道的经济社会发展作出更大的贡献。项目建成后预计年通过村集体经营，预计收益每年不低于12万元，收益主要用于发展壮大集体经济、巩固脱贫户和“监测对象”脱贫成效等。</t>
  </si>
  <si>
    <t>峨山县宝岩农业发展有限责任公司</t>
  </si>
  <si>
    <t>由义社区</t>
  </si>
  <si>
    <t>2025年小街街道由义村早丰谷物产销专业合作社提档升级项目</t>
  </si>
  <si>
    <t>1、拆建加工销售用房两层，占地120平方米；新建大米真空包装生产线1条；完善电子商务销售平台；规范销售展示区。</t>
  </si>
  <si>
    <t xml:space="preserve">经济效益和巩固脱贫攻坚成果效益：1、项目实施并由村办公司规范运营后，村集体预计收入10万元以上；2、在早丰谷物产销专业合作社农户（包括脱贫户及监测对象）水稻品种栽种统一，以合作社为平台，稻农每亩可增1500元，项目实施后，预计每亩增收将提高50%以上；社会效益：1、合作社以促农增收作为自己的最终目标，收购价格比市场价高出1.5倍，项目提档升级后，水稻收购单价将有所提高，村办公司将秉承增值收益永远留给农民的理念，稳定稻农数量、稳定粮食产量，促农增收。2、产业带就业、就业促增收，合作社扩大规模后将解决闲置劳动力（包括脱贫户及监测对象）80余人，家庭经济收入将显著提高。 生态效益：合作社将严格按照“产业生态化、生态产业化”发展思路，推进农业投入品减量化、生产清洁化、废弃物资源化、产业模式生态化，严格做好农业面源污染防治。 </t>
  </si>
  <si>
    <t>峨山县义腾农业发展有限责任公司（村办公司）</t>
  </si>
  <si>
    <t>小街社区</t>
  </si>
  <si>
    <t>2025年小街街道农特产品发展商业综合体建设项目</t>
  </si>
  <si>
    <t>占用小街烟叶站旁大河边土地（小街社区七组、八组的一般耕地）31.53 亩，用于小街商业综合体项目建设，引入运营企业进行运作，投入300万元衔接资金建设其中仓储、物流、特色产品交易等项目，形成小街街道完整的大牲畜及活禽交易、商住三合一等为一体的商业综合体。</t>
  </si>
  <si>
    <t>（一）社会效益
2024年小街街道农贸市场提升改造项目的实施，可改善集镇区风格风貌，提高人民群众生产生活条件，最终达到“干净、宜居、特色、智慧”的幸福家园建设总体目标。
（二）经济效益评价
2024年小街街道农贸市场提升改造项目建设，可实现小街集镇科学规划与建设，能给小街街道的发展带来巨大的发展潜力，在农副产品交易、旅游文化、交通运输、贸易等多个领域实现群众的增产增收。
（三）生态效益评价
2024年小街街道农贸市场提升改造项目建设突出农村环境综合整治、基础设施建设等工程项目。项目实施后，可极大改善村庄周边环境卫生，使交通运输便利，改善河流沿岸环境，农户安居乐业有着重要作用，群众人居环境将得到极大改善。</t>
  </si>
  <si>
    <t>小街街道办事处</t>
  </si>
  <si>
    <t>牛白甸社区</t>
  </si>
  <si>
    <t>2025年小街街道牛白甸社区林果设施蓝莓特色产业园建设项目</t>
  </si>
  <si>
    <t>牛白甸社区林果设施蓝莓特色产业园建设项目围绕设施蓝莓生产进行建设，配套辅助生产建设及园区基础建设。项目建设100亩用地，80亩大棚建设。主要建设内容：1、设施蓝莓生产区建设80亩，包括：地面处理、大棚基本建设、基础设施、肥水一体化系统等，计划投资207万元；2、辅助生产建设内容：产品分拣中心、冷藏储存室等，计划投资40万元。3、园区基础建设：道路系统、排水系统、卫生环保工程等，计划投资30万元。</t>
  </si>
  <si>
    <t>牛白甸社区林果设施蓝莓特色产业园建设项目采取以农业经营为基础，带动二三产业联动发展，充分发挥平台作用，吸引高层次市场资源，全面推进乡村振兴。1、经济效益：建设现代化农业示范基地，提高农业生产效益，增加农民收入和促进农村文明为核心，提高农业生产力水平，促进社区集体经济发展，吸纳就业人员，预计每年可增加集体经济收入50万元。2、社会效益：产业园建设可关联效应强大的农产品加工、分级包装及人才培养等服务产业，从而促进乡村一二三产业更好的粘连与融合。3、改善农村风貌，建设美丽乡村，促进农业产业升级发展，促进旅游业的发展，在蓝莓产业的基础上，发展完善以乡村振兴和科、教、文、旅主导的一三产业农旅结合。</t>
  </si>
  <si>
    <t>峨山县林果农业发展有限责任公司</t>
  </si>
  <si>
    <t>小街街道乐德旧村委会玉米制种基地特色产业帮扶项目</t>
  </si>
  <si>
    <t>新建2座30吨静态玉米种子烘干系统及相关配套基础设施。</t>
  </si>
  <si>
    <t>本项目的实施，将极大地改善农业基础设施条件，解决乐德旧村委会及周边现有4000亩制种玉米烘干加工问题，推动峨山县玉米制种基地商品化烘烤工作健康持续发展，提高制种玉米产品质量，促进制种农户增收致富，有效推进峨山玉米制种产业向高质量发展，项目建设实施后，为全县的经济社会发展作出更大的贡献。项目建成后预计年通过村集体经营，预计收益每年不低于30万元，收益主要用于发展壮大集体经济、巩固脱贫户和“监测对象”脱贫成效等。</t>
  </si>
  <si>
    <t>化念镇</t>
  </si>
  <si>
    <t>水湾村</t>
  </si>
  <si>
    <t>2025年化念镇水湾村委会水湾村火石坡耕地农用设施建设项目</t>
  </si>
  <si>
    <t>盘活火石坡400亩一般耕地基础设施：铺埋灌溉水管网5KM，架设高压线一条，变压器一台，新建300方蓄水池1座。</t>
  </si>
  <si>
    <t>盘活闲置资源，建好后可通过招租的方式，吸引种植户规模化种植，从而获得租金，吸引就业，壮大集体经济</t>
  </si>
  <si>
    <t>化念镇水湾村委会</t>
  </si>
  <si>
    <t>凤凰社区</t>
  </si>
  <si>
    <t>2025年化念镇凤凰社区龙潭组旧村改造试点项目（基础类）</t>
  </si>
  <si>
    <t>一、雨污分流工程1.雨水管：DN500mm混凝土涵管1500m,DN300mm混凝土涵管1000m，DN100PVC排水管500m。2.污水管：DN500mm混凝土涵管1500m,DN300mm混凝土涵管1000m，DN100PVC排水管500m。二、村内道路通畅工程：村内道路硬化100余米，宽4.5米，厚20cm，用C25混凝土浇筑；三、硬化村内空地1200㎡用作农产品交易场所，用C20混凝土浇筑，厚20cm。</t>
  </si>
  <si>
    <t>通过雨污分流工程、村内道路通畅工程、硬化农产品交易场所，提升村庄人居环境，完善基础设施建设，提升村民幸福感。</t>
  </si>
  <si>
    <t>化念镇凤凰社区</t>
  </si>
  <si>
    <t>甸中镇</t>
  </si>
  <si>
    <t>下营村委会</t>
  </si>
  <si>
    <t>2024年甸中镇下营村委会烤烟特色产业帮扶项项目（先建后补项目）</t>
  </si>
  <si>
    <t>新建10座电烤房及相关配套基础设施</t>
  </si>
  <si>
    <t>通过2024年峨山县壮大村集体经济项目，全年可实现收益10万元以上，全面巩固双江社区脱贫成果，防止项目社区出现规模性返贫，脱贫人口和监测人口人均纯收入在现有基础上明显增加。</t>
  </si>
  <si>
    <t>峨山县翔展农业有限公司</t>
  </si>
  <si>
    <t>甸中社区</t>
  </si>
  <si>
    <t>2025年甸中镇高标准新型农业基地建设项目</t>
  </si>
  <si>
    <t>利用343.5亩农田打造高标准设施农业基地，机耕路1500米及配套电力设施；布设高效节水灌溉管网22.33万米；农田防涝排水工程1项和管理用房1间</t>
  </si>
  <si>
    <t>通过高标准设施农业基地前期配套基础设施建设，以合作经营的模式，吸引投资者到甸中进行投资，引领甸中镇蔬菜产业转型升级，创造就业岗位，带动全镇经济发展，为甸中镇经济高质量发展注入动能。通过技术培训，培养一批农业技术人才，提高脱贫人口的就业竞争力。同时项目建设完成后，通过收益分红可每年为农户增加财产性收入和增加村集体经济收入。</t>
  </si>
  <si>
    <t>甸中镇人民政府</t>
  </si>
  <si>
    <t>小河村他格莫组</t>
  </si>
  <si>
    <t>2025年甸中镇小河村他格莫组高标准新型农业基地建设项目</t>
  </si>
  <si>
    <t>利用229亩农田打造高标准设施农业基地，建设智能温室大棚并配套电力设施；布设高效节水灌溉管网5万米；农田排水工程1项和管理用房1间；高位水池1座</t>
  </si>
  <si>
    <t>通过高标准设施农业基地前期配套基础设施建设，以合作经营的模式，吸引投资者到小河村他格莫组进行投资，带动小河村蔬菜产业转型升级，创造就业岗位，推动全村经济发展，为小河村经济高质量发展注入动能。通过技术培训，培养一批农业技术人才，提高脱贫人口的就业竞争力。同时项目建设完成后，通过收益分红可每年为农户增加财产性收入和增加村集体经济收入。</t>
  </si>
  <si>
    <t>甸中镇小河村他格莫组</t>
  </si>
  <si>
    <t>大龙潭乡</t>
  </si>
  <si>
    <t>迭所村委会、班德村委会</t>
  </si>
  <si>
    <t>2023年大龙潭乡烟叶烘烤中心建设项目（先建后补项目）</t>
  </si>
  <si>
    <t>新建20座电烤房及相关配套基础设施</t>
  </si>
  <si>
    <t>本项目的实施，将极大地改善农业基础设施条件，推动大龙潭乡烟叶商品化烘烤工作健康持续发展，促进烟农增收致富，为全乡的经济社会发展作出更大的贡献。项目建成后预计年化收益率12%，收益的20%由乡级提取，作为乡产业帮扶发展基金，收益的80%按所占股份分配给各村，再由各村与村民小组自行协商进行分配，主要用于发展壮大集体经济、巩固脱贫户和“监测对象”脱贫成效等。</t>
  </si>
  <si>
    <t>产业化联合体</t>
  </si>
  <si>
    <t>大龙潭乡龙嘉农业发展服务公司</t>
  </si>
  <si>
    <t>以他斗村</t>
  </si>
  <si>
    <t>2024年大龙潭乡以他斗村委会烤烟特色产业帮扶项项目（先建后补项目）</t>
  </si>
  <si>
    <t>绿溪村</t>
  </si>
  <si>
    <t>2025年大龙潭乡集镇农特产品交易市场建设项目（二期）</t>
  </si>
  <si>
    <t>新建770平方米新村“一村一品”展示中心，进行土方开挖铺设部分雨污管网，根据需求新建50个特色产品交易位，完善建设相关配套设施。</t>
  </si>
  <si>
    <t>一是推进农村集体经营性建设用地入市工作具体实施落地。盘活农村闲置土地，避免资源浪费，最大限度发挥土地经济社会效益，改善乡村第三产业发展硬件条件，推动资源、资金、人员加快汇聚融合。二是推动“干部规划家乡行动”见实效。该项目是村庄规划编制中回乡干部、乡贤、群众最真实的声音和最迫切的需求，再加上甸多路、易新高速的建设，可促进我乡吸引各方人财物流动的能力，为全乡群众就近就地发展，增产增收增添信心。三是发展壮大村集体经济。该项目中的土特产品交易中心由龙嘉公司负责运营管理，作为各村“一村一品”农特产品集中展示区，发挥抓典型、推模式、创品牌作用，引导“量身定制”特色产业，做大做强集镇经济，带动乡村振兴事业高效高速发展。四是改善农村人居环境。项目可满足全乡12000多人的农特产品聚集交易和群众街天赶集需求，缓解街天赶集交通拥堵问题，激发市场经营主体活力和产业汇聚活力，改善集镇人居环境质量。</t>
  </si>
  <si>
    <t>2025年大龙潭乡“千万工程”乡村振兴示范村项目</t>
  </si>
  <si>
    <t>大吉、新村组（集镇周边）：铺设污水管网417m，雨水管768m，场地硬化1200m，道路硬化及相关配套设施。绿溪组：铺设污水管网1500m，村内道路路面修缮1200㎡，新建垃圾房2个。</t>
  </si>
  <si>
    <r>
      <rPr>
        <sz val="10"/>
        <rFont val="方正仿宋_GBK"/>
        <charset val="134"/>
      </rPr>
      <t>1.</t>
    </r>
    <r>
      <rPr>
        <sz val="10"/>
        <rFont val="Times New Roman"/>
        <charset val="134"/>
      </rPr>
      <t> </t>
    </r>
    <r>
      <rPr>
        <sz val="10"/>
        <rFont val="方正仿宋_GBK"/>
        <charset val="134"/>
      </rPr>
      <t>提升居民文明素质： 加强农村精神文明建设，开展文明村镇、文明家庭等创建活动，提高居民的文明素质和道德水平。加强农村文化建设，弘扬优秀传统文化，丰富居民的精神文化生活。
2.</t>
    </r>
    <r>
      <rPr>
        <sz val="10"/>
        <rFont val="Times New Roman"/>
        <charset val="134"/>
      </rPr>
      <t> </t>
    </r>
    <r>
      <rPr>
        <sz val="10"/>
        <rFont val="方正仿宋_GBK"/>
        <charset val="134"/>
      </rPr>
      <t>促进社会和谐稳定：加强农村社会治安综合治理，打击违法犯罪活动，维护农村社会稳定。建立健全农村矛盾纠纷调解机制，及时化解农村矛盾纠纷，促进农村社会和谐。</t>
    </r>
  </si>
  <si>
    <t>大龙潭乡人民政府</t>
  </si>
  <si>
    <t>富良棚乡</t>
  </si>
  <si>
    <t>富良棚村、迭舍莫村</t>
  </si>
  <si>
    <t>2024年富良棚乡富良棚村、迭舍莫村烤烟特色产业帮扶项目（先建后补项目）</t>
  </si>
  <si>
    <t>本项目的实施，将极大地改善农业基础设施条件，推动富良棚乡烟叶商品化烘烤工作健康持续发展，促进烟农增收致富，为全乡的经济社会发展作出更大的贡献。项目建成后预计年化收益率12%，收益的20%由乡级提取，作为乡产业帮扶发展基金，收益的80%按所占股份分配给各村，再由各村与村民小组自行协商进行分配，主要用于发展壮大集体经济、巩固脱贫户和“监测对象”脱贫成效等。</t>
  </si>
  <si>
    <t>峨山县坡上农产品开发有限公司、峨山县山哩哩农产品开发有限公司</t>
  </si>
  <si>
    <t>婀娜村</t>
  </si>
  <si>
    <t>2025年富良棚乡婀娜村委会果蔬特色产业建设项目（选果场建设项目）（二期）</t>
  </si>
  <si>
    <t>完善一期：新建占地面积 7250 ㎡交易市场，建选果厂房 3500 ㎡，交易产地 3500 ㎡，搭建钢结构选果厂房，果蔬市场 3000 ㎡，场地硬化砼（C25），5000 ㎡等附属设施建设的工程量。</t>
  </si>
  <si>
    <t>通过建设选果厂一期，有效减少生产过程中通过第三方分拣定级的运输鉴定成本，承接周边柑橘种植产业的分拣业务，农产品加工。建设选果厂二期将产品加工成更加标准、更加保鲜、更加安全的食品，打造自营生产包装物流线，能够树立良好的品牌形象，并且能服务周边近年开始尝试种植的经营主体，吸纳村民就业，带动地区产业发展。</t>
  </si>
  <si>
    <t>峨山县鑫鼎农产品开发有限公司</t>
  </si>
  <si>
    <t>翻家村</t>
  </si>
  <si>
    <t>2025年富良棚乡翻家村委会高寒山区特色中草药加工厂建设项目</t>
  </si>
  <si>
    <t>新建中药材初加工厂：新建办公用房240平方米；新建操作车间和仓库 1000㎡；新建300立方米蓄水池2个，配套水、电、路等基础设施工程。花椒新村旁边。</t>
  </si>
  <si>
    <t>建设中草药加工厂，延伸产品生命线，降低初级农产品因时效短暂带来的价格波动影响。药材加工增加产品附加值，打开上级市场。帮扶富良棚乡翻家村委会地区形成新型产业，改善村集体经济经营困境，增加周边群众就业岗位。</t>
  </si>
  <si>
    <t>峨山县三租莫农产品开发有限公司</t>
  </si>
  <si>
    <t>塔甸镇</t>
  </si>
  <si>
    <t>大西村</t>
  </si>
  <si>
    <t>塔甸镇大西村林下仿野生食用菌种植基地建设项目</t>
  </si>
  <si>
    <t>1、新建农业大棚（规格：8米*72米*17+8米*72米*18，合计21068㎡，外网固定，内网电动。），投资231.7万元；2、农业大棚喷灌设施，投资15.3万元；3、基地内作业道路建设400m(宽2.5m，砂石路面),投资6.5万元</t>
  </si>
  <si>
    <t>受益脱贫户及监测户人数≥95%，通过该项目的实施，为当地群众增加经济收入渠道。</t>
  </si>
  <si>
    <t>大杉农林科技发展（云南）有限公司</t>
  </si>
  <si>
    <t>塔甸村</t>
  </si>
  <si>
    <t>2025年塔甸镇街子一二组雨污分流项目二期</t>
  </si>
  <si>
    <r>
      <rPr>
        <sz val="10"/>
        <rFont val="方正仿宋_GBK"/>
        <charset val="134"/>
      </rPr>
      <t>1、拆除路面175.5m</t>
    </r>
    <r>
      <rPr>
        <sz val="10"/>
        <rFont val="Times New Roman"/>
        <charset val="134"/>
      </rPr>
      <t>³</t>
    </r>
    <r>
      <rPr>
        <sz val="10"/>
        <rFont val="方正仿宋_GBK"/>
        <charset val="134"/>
      </rPr>
      <t>（877.5㎡），沟槽土方开挖2737.8 m</t>
    </r>
    <r>
      <rPr>
        <sz val="10"/>
        <rFont val="Times New Roman"/>
        <charset val="134"/>
      </rPr>
      <t>³</t>
    </r>
    <r>
      <rPr>
        <sz val="10"/>
        <rFont val="方正仿宋_GBK"/>
        <charset val="134"/>
      </rPr>
      <t>，DN300HDPE管900m，入户DN110pvc管1350m，DN200HDPE管1170m，DN400HDPE管1350m，塑料检查井90座。2、40m</t>
    </r>
    <r>
      <rPr>
        <sz val="10"/>
        <rFont val="Times New Roman"/>
        <charset val="134"/>
      </rPr>
      <t>³</t>
    </r>
    <r>
      <rPr>
        <sz val="10"/>
        <rFont val="方正仿宋_GBK"/>
        <charset val="134"/>
      </rPr>
      <t>混凝土化粪池3座（03S702-G10-40一座、03S702-G10-40S二座）。3、人畜分离20间养殖房等。</t>
    </r>
  </si>
  <si>
    <t>改善当地环境，提升旅游目的地价值，促进小草海周边区域协同发展。项目的实施将使项目区生态环境明显改善，村庄环境得到整治和净化，告别脏、乱、差现象，改变往昔落后的生活习惯，逐步提高群众农村生活水平和质量，促进两个文明建设，早日实现“乡村振兴”。受益脱贫户及监测户人数≥100%</t>
  </si>
  <si>
    <t>塔甸镇塔甸村委会</t>
  </si>
  <si>
    <t>乡村建设行动—开展县乡村公共服务一体化示范创建</t>
  </si>
  <si>
    <t>2025年塔甸镇集镇“千万工程”乡村振兴示范村建设项目</t>
  </si>
  <si>
    <r>
      <rPr>
        <sz val="10"/>
        <rFont val="方正仿宋_GBK"/>
        <charset val="134"/>
      </rPr>
      <t>村内危房拆除、残垣断壁4143㎡，机械加人工开挖土方3014.2m</t>
    </r>
    <r>
      <rPr>
        <sz val="10"/>
        <rFont val="Times New Roman"/>
        <charset val="134"/>
      </rPr>
      <t>³</t>
    </r>
    <r>
      <rPr>
        <sz val="10"/>
        <rFont val="方正仿宋_GBK"/>
        <charset val="134"/>
      </rPr>
      <t>，C30场地硬化混凝土716m</t>
    </r>
    <r>
      <rPr>
        <sz val="10"/>
        <rFont val="Times New Roman"/>
        <charset val="134"/>
      </rPr>
      <t>³</t>
    </r>
    <r>
      <rPr>
        <sz val="10"/>
        <rFont val="方正仿宋_GBK"/>
        <charset val="134"/>
      </rPr>
      <t>，机械清运土石方2014.14m</t>
    </r>
    <r>
      <rPr>
        <sz val="10"/>
        <rFont val="Times New Roman"/>
        <charset val="134"/>
      </rPr>
      <t>³</t>
    </r>
    <r>
      <rPr>
        <sz val="10"/>
        <rFont val="方正仿宋_GBK"/>
        <charset val="134"/>
      </rPr>
      <t>，墙面修复1281㎡，C30道路硬化587.8m</t>
    </r>
    <r>
      <rPr>
        <sz val="10"/>
        <rFont val="Times New Roman"/>
        <charset val="134"/>
      </rPr>
      <t>³</t>
    </r>
    <r>
      <rPr>
        <sz val="10"/>
        <rFont val="方正仿宋_GBK"/>
        <charset val="134"/>
      </rPr>
      <t>，Φ300涵管36m，道路排水沟754m，C20墙角护墙191m</t>
    </r>
    <r>
      <rPr>
        <sz val="10"/>
        <rFont val="Times New Roman"/>
        <charset val="134"/>
      </rPr>
      <t>³</t>
    </r>
    <r>
      <rPr>
        <sz val="10"/>
        <rFont val="方正仿宋_GBK"/>
        <charset val="134"/>
      </rPr>
      <t>，拆除原C20硬化混凝土101.2m</t>
    </r>
    <r>
      <rPr>
        <sz val="10"/>
        <rFont val="Times New Roman"/>
        <charset val="134"/>
      </rPr>
      <t>³</t>
    </r>
  </si>
  <si>
    <t>受益脱贫户及监测户：1
受益脱贫人口数：3，增加脱贫及监测户人口收入110元/人.年
增加村集体收入20000元/年</t>
  </si>
  <si>
    <t>塔甸镇人民政府</t>
  </si>
  <si>
    <t>岔河乡</t>
  </si>
  <si>
    <t>云美</t>
  </si>
  <si>
    <t>2024年岔河乡云美村委会农业基地建设项目（先建后补）</t>
  </si>
  <si>
    <r>
      <rPr>
        <sz val="10"/>
        <rFont val="方正仿宋_GBK"/>
        <charset val="134"/>
      </rPr>
      <t>建设高标准蔬菜种植大棚6700m</t>
    </r>
    <r>
      <rPr>
        <sz val="10"/>
        <rFont val="宋体"/>
        <charset val="134"/>
      </rPr>
      <t>²</t>
    </r>
    <r>
      <rPr>
        <sz val="10"/>
        <rFont val="方正仿宋_GBK"/>
        <charset val="134"/>
      </rPr>
      <t>，建设产业基地机耕路2000米，项目区土地平整150亩。</t>
    </r>
  </si>
  <si>
    <t>赵林（有营业执照的个体户）</t>
  </si>
  <si>
    <t>棚租坝</t>
  </si>
  <si>
    <t>2025年岔河乡棚租坝村棚租坝组现代农业种植基地项目</t>
  </si>
  <si>
    <r>
      <rPr>
        <sz val="10"/>
        <rFont val="方正仿宋_GBK"/>
        <charset val="134"/>
      </rPr>
      <t>33400㎡土地平整，土壤改良，新建灌溉系统，100㎡管理房，机耕路1000m，100m</t>
    </r>
    <r>
      <rPr>
        <sz val="10"/>
        <rFont val="宋体"/>
        <charset val="134"/>
      </rPr>
      <t>³</t>
    </r>
    <r>
      <rPr>
        <sz val="10"/>
        <rFont val="方正仿宋_GBK"/>
        <charset val="134"/>
      </rPr>
      <t>灌溉水池1个，新建7mx55m标准化温室农业大棚40个.</t>
    </r>
  </si>
  <si>
    <t>改善农民的生活条件和福利待遇，加强农村社会保障体系建设，提供优质教育、医疗和养老等公共服务，促进农民就业创业和人才培养。</t>
  </si>
  <si>
    <t>棚租坝村委会</t>
  </si>
  <si>
    <t>旧寨</t>
  </si>
  <si>
    <t>2025年岔河乡棚租坝村旧寨组现代农业种植基地项目</t>
  </si>
  <si>
    <r>
      <rPr>
        <sz val="10"/>
        <rFont val="方正仿宋_GBK"/>
        <charset val="134"/>
      </rPr>
      <t>招商引资，流转土地，旧寨弃土场。建设内容：新建现代农业种植基地，完善基地基础设施建设，回填腐殖土20000m</t>
    </r>
    <r>
      <rPr>
        <sz val="10"/>
        <rFont val="宋体"/>
        <charset val="134"/>
      </rPr>
      <t>³</t>
    </r>
    <r>
      <rPr>
        <sz val="10"/>
        <rFont val="方正仿宋_GBK"/>
        <charset val="134"/>
      </rPr>
      <t>新建7mx55m标准化温室农业大棚95个，管理房80㎡，宽3.5m机耕路1600m，50m</t>
    </r>
    <r>
      <rPr>
        <sz val="10"/>
        <rFont val="宋体"/>
        <charset val="134"/>
      </rPr>
      <t>³</t>
    </r>
    <r>
      <rPr>
        <sz val="10"/>
        <rFont val="方正仿宋_GBK"/>
        <charset val="134"/>
      </rPr>
      <t>灌溉水池3个。</t>
    </r>
  </si>
  <si>
    <t>通过提升农业生产效率，推广现代农业技术和管理模式，实施农田水利工程建设，发展农业产业化和农产品加工业，促进农业可持续发展。</t>
  </si>
  <si>
    <t>总果村委会</t>
  </si>
  <si>
    <t>2025年双江街道以工代赈项目（专项）</t>
  </si>
  <si>
    <t>改扩建易地扶贫搬迁安置区周边机耕路8.6公里及配套排水沟3.2公里、挡土墙971立方米等。</t>
  </si>
  <si>
    <t>通过项目的实施，可有效改善丁皎组119农户、434人的出行条件、种植条件、运输条件，显著加强农村基础设施建设，不断提高村民的农业生产效率，农民人均纯收入在现有基础上明显增加，农民生产、生活条件显著改善。项目覆盖面积980亩，该产业帮扶每亩可降低耕种成本400元，也就是每年增收15万元。</t>
  </si>
  <si>
    <t>双江街道总果村委会</t>
  </si>
  <si>
    <t>富泉村委会</t>
  </si>
  <si>
    <t>2025年双江街道富泉村委会大甸中组、委高井、三合组以工代赈村民自建项目</t>
  </si>
  <si>
    <t>1.C30道路混凝土2933.4平方米，排污管DN110塑料管440米，检查井35座，公厕44.96平方米。2.C30道路混凝土2285平方米，排污管混凝土管50米，检查18座，M7.5砂浆砌毛石挡墙158立方米，新建垃圾房12平方一座。</t>
  </si>
  <si>
    <t>通过项目的实施，项目受益户数101户、人口364人，其中受益脱贫户9户、人口30人。达到基础设施全面改善、产业全面发展、基层组织全面加强，素质全面提升、村容村貌焕然一新，推动全面建成小康社会。</t>
  </si>
  <si>
    <t>双江街道富泉村委</t>
  </si>
  <si>
    <t>水车田村</t>
  </si>
  <si>
    <t>2025年小街街道水车田村沟渠改扩建以工代赈村民自建项目</t>
  </si>
  <si>
    <t>涉及560亩农田给水沟渠改扩建建设项目（2400米）</t>
  </si>
  <si>
    <t>项目建成后，水车田组、新寨组、小五街组、农户种植蔬菜（娃娃菜）农产品质量将得到进一步提升，有利于菜农增加经济收入同时，不断壮大集体经济。</t>
  </si>
  <si>
    <t>小街街道水车田村</t>
  </si>
  <si>
    <t>罗里社区</t>
  </si>
  <si>
    <t>2025年化念镇罗里社区茂卡拉组、万年下组村庄基础设施建设以工代赈村民自建项目</t>
  </si>
  <si>
    <t>茂卡拉组新修雨污分流排水沟320米，万年下组雨污分流排水沟300米，（一）排水工程：修建断面为40cm*40cm排水沟安装ΦDN300双璧波纹管300m；安装ΦDN400管60m；检查井及雨水箅子共30个。
（二）排污工程：安装ΦDN200双壁波纹管60m；安装ΦDN300双壁波纹管300m；安装ΦDN400双壁波纹管450m；检查井12个；污水处理池一座（10m*10m*1.6m）。</t>
  </si>
  <si>
    <t>通过修建雨污分流管道，优化人居环境</t>
  </si>
  <si>
    <t>化念镇罗里社区</t>
  </si>
  <si>
    <t>小甸中村</t>
  </si>
  <si>
    <t>2025年甸中镇小甸中村衔接资金以工代赈村民自建项目（二期）</t>
  </si>
  <si>
    <t>继续进一步通过以工代赈自建模式，完善小甸中村委会基础设施、产业配套等设施，打造以工代赈自建示范效果</t>
  </si>
  <si>
    <t>美丽乡村的建设将带动小甸中村旅游的发展，对农村经济结构的影响也越来越大，很多原来单纯靠农业种植为生的村落，也开始发展乡村旅游休闲农业，整合村民闲置农田，扩大农业经营范围。小甸中村各地可以开始探索促进乡村旅游发展的新路子，打造乡村民宿，发展农业产业，层出不穷，为小甸中的农村经济注入了新的活力。</t>
  </si>
  <si>
    <t>甸中镇小甸中村</t>
  </si>
  <si>
    <t>2025年甸中镇下营村人居环境整治以工代赈项目</t>
  </si>
  <si>
    <t>雨污分流3100米；污水处理氧化塘3个；道路硬化900平方米；危房闲房拆除、场地平整及“四园”打造750平方米；垃圾集中收集回收、转运设施1个</t>
  </si>
  <si>
    <t>全面借鉴2024年甸中镇小甸中村衔接资金以工代赈村民自建项目成功的经验，结合“绿美乡村”和“星级美丽村庄”创建契机，积极引导村民参与村庄建设，改善项目区生态环境，整治和净化村庄环境，逐步提高群众农村生活水平和质量。</t>
  </si>
  <si>
    <t>甸中镇下营村</t>
  </si>
  <si>
    <t>甸尾村、嘿腻村</t>
  </si>
  <si>
    <t>2025年塔甸镇衔接资金以工代赈村民自建建设项目</t>
  </si>
  <si>
    <r>
      <rPr>
        <sz val="10"/>
        <rFont val="方正仿宋_GBK"/>
        <charset val="134"/>
      </rPr>
      <t>甸尾：1、拆除路面201.13m</t>
    </r>
    <r>
      <rPr>
        <sz val="10"/>
        <rFont val="Times New Roman"/>
        <charset val="134"/>
      </rPr>
      <t>³</t>
    </r>
    <r>
      <rPr>
        <sz val="10"/>
        <rFont val="方正仿宋_GBK"/>
        <charset val="134"/>
      </rPr>
      <t>，C25砼路面恢复280.7m</t>
    </r>
    <r>
      <rPr>
        <sz val="10"/>
        <rFont val="Times New Roman"/>
        <charset val="134"/>
      </rPr>
      <t>³</t>
    </r>
    <r>
      <rPr>
        <sz val="10"/>
        <rFont val="方正仿宋_GBK"/>
        <charset val="134"/>
      </rPr>
      <t>，挖沟槽土方2014.14m</t>
    </r>
    <r>
      <rPr>
        <sz val="10"/>
        <rFont val="Times New Roman"/>
        <charset val="134"/>
      </rPr>
      <t>³</t>
    </r>
    <r>
      <rPr>
        <sz val="10"/>
        <rFont val="方正仿宋_GBK"/>
        <charset val="134"/>
      </rPr>
      <t>，挖沟槽石方1007.92m</t>
    </r>
    <r>
      <rPr>
        <sz val="10"/>
        <rFont val="Times New Roman"/>
        <charset val="134"/>
      </rPr>
      <t>³</t>
    </r>
    <r>
      <rPr>
        <sz val="10"/>
        <rFont val="方正仿宋_GBK"/>
        <charset val="134"/>
      </rPr>
      <t>，HDPE管1570.9m，塑料检查井85座。投资概算175.97元；
2、40m</t>
    </r>
    <r>
      <rPr>
        <sz val="10"/>
        <rFont val="Times New Roman"/>
        <charset val="134"/>
      </rPr>
      <t>³</t>
    </r>
    <r>
      <rPr>
        <sz val="10"/>
        <rFont val="方正仿宋_GBK"/>
        <charset val="134"/>
      </rPr>
      <t>混凝土化粪池5座。投资概算25.39万元；
3、砖砌化粪池1座。投资概算10.15元；                嘿腻村：新建道路工程2269m，新建生产道路1604m，新建村内道路665m，新建污水管及排水沟工程4016m：其中，DN300mm波纹管920m、DN200mm波纹管460m、DN110mmPVC管2540m、DN75mmPVC管96m；新建人饮管道拆除修复安装1100m；新建40立方米化粪池工程4座；其他：村内危房拆除240m</t>
    </r>
    <r>
      <rPr>
        <sz val="10"/>
        <rFont val="宋体"/>
        <charset val="134"/>
      </rPr>
      <t>³</t>
    </r>
    <r>
      <rPr>
        <sz val="10"/>
        <rFont val="方正仿宋_GBK"/>
        <charset val="134"/>
      </rPr>
      <t>、材料二次搬运费549.7m</t>
    </r>
    <r>
      <rPr>
        <sz val="10"/>
        <rFont val="宋体"/>
        <charset val="134"/>
      </rPr>
      <t>³</t>
    </r>
  </si>
  <si>
    <t>改善当地环境，提升旅游目的地价值，促进村组周边区域协同发展。项目的实施将使项目区生态环境明显改善，村庄环境得到整治和净化，告别脏、乱、差现象，改变往昔落后的生活习惯，逐步提高群众农村生活水平和质量，促进两个文明建设，早日实现“乡村振兴”。</t>
  </si>
  <si>
    <t>塔甸镇甸尾村、嘿腻村</t>
  </si>
  <si>
    <t>青河村</t>
  </si>
  <si>
    <t>2025年岔河乡青河村哈龙组人居环境提升以工代赈村民自建建设项目</t>
  </si>
  <si>
    <t>新建40cmx60cm村内排水沟3000m，ф300排污管道4200m</t>
  </si>
  <si>
    <t>通过项目实施，促进当地经济发展和民生改善，同时确保资金使用的安全、规范和有效。</t>
  </si>
  <si>
    <t>提升人居环境—其他</t>
  </si>
  <si>
    <t>岔河乡青河村哈龙组</t>
  </si>
  <si>
    <t>谢札村</t>
  </si>
  <si>
    <t>2025年岔河乡谢札村委会德明昌机耕路-以工代赈项目</t>
  </si>
  <si>
    <t>新修宽4.5m，长2700m机耕路（铺沙填石）。</t>
  </si>
  <si>
    <t>提升当地交通和生产条件，通过项目实施，带动当地产业发展，增加农民收入。</t>
  </si>
  <si>
    <t>岔河乡谢札村委会德明昌组</t>
  </si>
  <si>
    <t>司城村</t>
  </si>
  <si>
    <t>2025年大龙潭乡司城村大麻栗树组以工代赈村民自建建设项目</t>
  </si>
  <si>
    <t>新建垃圾房2座30㎡，村内损毁道路修缮1300㎡，铺设污水管网（沟）1858m。</t>
  </si>
  <si>
    <t>大龙潭乡司城村大麻栗树组</t>
  </si>
  <si>
    <t>青河</t>
  </si>
  <si>
    <t>2025年岔河乡“十百千万工程”民族团结示范乡镇项目</t>
  </si>
  <si>
    <t>①投资150万元，在岔河乡集镇区实施岔河乡农村产业孵化基地项目，占地600㎡，含：农村产业孵化基地一座（两层）300㎡，场地硬化300㎡室内外附属等，用于开展农村电商、物流配送、仓储等相关培训。②投资205万元，实施岔河乡农特产品交易中心项目。占地：1500㎡，含交易中心市场主体一座1200㎡；综合单价：1367元/㎡，用于开展民族特色产业商品贸易转运，便于开展支持农村产业、高原农特产品输出发展等相关活动。③投资160万元，实施岔河乡汽车驿站农产品销售项目，依托岔河乡交通区位优势，用于开展实施易峨高沿线客、货车维修保养休憩服务，特色水果、蔬菜交易场地，占地2000㎡。</t>
  </si>
  <si>
    <t>通过完善基础设施，更新发展理念，拓宽了群众增收致富渠道，产业得到扶持，第三产业进一步发展，进一步增强当地群众自我发展和自我管理的能力。群众的生产生活条件有明显改善，经济发展路子得到拓宽，收入有明显增加。</t>
  </si>
  <si>
    <t>岔河乡人民政府</t>
  </si>
  <si>
    <t>牛白甸社区玳瑁组</t>
  </si>
  <si>
    <t>牛白甸社区玳瑁组民族团结进步示范村建设项目</t>
  </si>
  <si>
    <t>实施玳瑁组民族团结进步示范村项目，解决玳瑁组产业发展短板项目，进一步加强烤烟产业。主要建设内容：1、土石方开挖2812.5立方米，计划投资3.19万元；2、石挡土墙支砌258立方米，计划投资11.95万元；3、水泥混凝土路面硬化1020立方米，计划投资11.71万元；4、水泥混凝土场地硬化5307平方米，计划投资54.16万元；5、混凝土管安装33米，计划投资1.2万元； 6、民俗设施建设74平方米，计划投资23.6万元。</t>
  </si>
  <si>
    <t>经济效益：增强产业发展后劲。以建立现代农业为统领，以提高农业效益、增加农民收入和促进农村文明为核心，提高烤烟支柱产业生产力水平，带动整社区烤烟收益预计可达约800万元，增加农户人均收入200元以上，利用项目规划闲置土地，预计可增加集体经济收入2万元，以建设绿色循环经济示范为重点，全面繁荣农村经济。社会效益：加强精神文明建设。以多民族“共存、共融、共建、发展、和谐”为主题，扎实开展“三项教育”。即通过“感恩教育”，培养各族群众知恩、感恩、报恩、谢恩的意识，引导各族群众不忘党的恩情、不忘祖国的温暖、不忘各族人民团结奋斗的历程。生态效益：1、保护生物多样性，保护森林生态系统和自然景观。2、优化农村人居环境卫生，改善居民生产生活条件，促进农业经济发展。</t>
  </si>
  <si>
    <t>小街街道牛白甸社区玳瑁组</t>
  </si>
  <si>
    <t>小街社区民族团结进步示范村建设项目</t>
  </si>
  <si>
    <t>项目计划投资100万元，其中：1.蔬菜育苗基地大棚项目占地10亩，计划投资50万元，规划建设蔬菜育苗基地大棚6500平米，蓄水池200立方米，配套建设附属设施；2.产业路建设620米，计划投资50万元，建设三面沟650米，DN1000涵管14米，DN300涵管16米，硬化2480平米，挡墙65立方米；预计壮大村集体经济8万元，农民人均收入提高300元以上。</t>
  </si>
  <si>
    <t>经济效益：建立现代农业为统领，提高农业效益、增加农民收入和促进农村文明为核心，以建设绿色循环经济示范为重点，全面繁荣农村经济，提高农村生产力水平，通过项目实施，蔬菜育苗棚预计增加村集体壮大村集体经济8万元，建设产业路，覆盖4个村民小组，450户农户受益，预计农民人均收入提高300元以上，实现集体经济与村民双受益。社会效益：加强精神文明建设。以多民族“共存、共融、共建、发展、和谐”为主题，扎实开展“三项教育”。生态效益：改善小街社区居民的生产生活条件，促进经济社会发展，同时通过团结进步示范村建设，进一步加强经济发展思路，促进产业结构调整，促进村民自力更生、文明向上的社会主义新风尚的形成，实现小街社区农村经济再上新台阶，产业发展更强劲。</t>
  </si>
  <si>
    <t>小街街道小街社区</t>
  </si>
  <si>
    <t>双江街道</t>
  </si>
  <si>
    <t>高平村委会洛泉组</t>
  </si>
  <si>
    <t>双江街道洛泉组民族特色村寨建设项目</t>
  </si>
  <si>
    <t>本项目是一个文旅融合促进乡村振兴的综合体子项目，项目规划总投资500余万元，采取社会资本融资+乡村振兴衔接资金的方式建设，项目名称为“洛泉山街”。项目建设资源支撑为“民族文化传承研学、周末欢乐山街、民族特色餐饮、健身徒步及洞穴探险”4大版块及由此衍生出来的节庆活动、民俗婚庆、公司团建、彝文化考察、山货街、特色饮食、特色烧烤、亲子露营、森林徒步、洞穴探秘等多个版块组成。本次建设内容为：特色土掌房建设107平方米，投资概算34.2万元；餐饮区公厕建设45m2，投资概算9.5万元；自助烧烤亭90m2，投资概算15.5万元；儿童游乐沙水区420m2，投资概算21万元；餐饮区场地硬化868m2，，投资概算8.6万元；营地整理330m2，投资概算11.6万元。</t>
  </si>
  <si>
    <t>该项目的实施采取“村集体股份经济合作联合社+村小组股份经济合作社+农户”的模式，采取村委会和村小组集中对现有闲置场地进行改造建设，由村股份经济合作联合社争取衔接资金投入，村小组股份合作社负责日常管理维护，村民采取到基地务工提高收入的方式，统一进行运营管理。</t>
  </si>
  <si>
    <t>双江街道洛泉组</t>
  </si>
  <si>
    <t>新村村委会小法克组</t>
  </si>
  <si>
    <t>双江街道新村小法克民族团结进步示范村建设项目</t>
  </si>
  <si>
    <t xml:space="preserve">    双江街道新村村委会民族团结进步示范村建设项目，把以竹林产业为代表的产业发展作为牵引，突出新村林下产业发展特色，实行产业结构调整与打造环境生态村并举，配套加强基础设施。
    建设内容及投资概算:1.完善生产用机耕路铺沙填石1.6公里，计划投资8万元；2.建设金竹加工用房500平方米，计划投资8万元；3.小法克村民小组应急避难场所硬化1680立方米、支砌石挡墙300立方米，计划投资22万元；4.发展林下种植黄精、重楼中药材示范基地200亩，计划投资种苗、肥料62万元。</t>
  </si>
  <si>
    <t>该项目的实施采取“村集体股份经济合作联合社+村小组股份经济合作社+农户”的模式，采取村委会和村小组集中对现有闲置场地进行硬化，由村股份经济合作联合社争取衔接资金投入，村小组股份合作社负责日常管理维护，村民采取到基地务工提高收入的方式，统一进行运营管理。</t>
  </si>
  <si>
    <t>可甸吾组</t>
  </si>
  <si>
    <t>甸中镇小河村委会可甸吾小组示范村建设项目</t>
  </si>
  <si>
    <t>投资100.8万元，在小河村委会可甸吾村小组实施综合农业产业提升项目。其中：投资10.5万元，用于农业用水提水设施建设；投资4.8万元，按单价16元/米，铺设3km农业供水水管；投资17.5万元，按单价500元/立方米，建设350立方米农业蓄水池；投资40万元，按单价200元/米，进行2km机耕路碎石铺设及配套两面光沟建设；投资28万元，按单价147元/平方米，硬化村内道路1900平方米，便于群众开展生产工作。</t>
  </si>
  <si>
    <t>通过交易市场建设进一步完善基础设施，结合甸多路沿线有利的交通区位优势，提升交通能级，形成具竞争力的小型规模综合交易和物流市场，带动草坝烤烟、蔬菜、玫瑰花、林下野生菌等特色产业发展，项目建成后将辐射大、小麻栗树组、雨龙组等，覆盖周边群众2000余人，预计农民收入提高200元以上。</t>
  </si>
  <si>
    <t>甸头村</t>
  </si>
  <si>
    <t>2025年甸中镇甸头村少数民族村寨建设以工代赈项目</t>
  </si>
  <si>
    <t>危房、闲房拆除及拆除后场地平整550平方米；人畜分离圈舍50间</t>
  </si>
  <si>
    <t>同步抓好美丽乡村建设和乡村产业发展，结合村庄发展规划，科学、合理规划养殖点，解决乡村人居环境整治难点、痛点。</t>
  </si>
  <si>
    <t>甸中镇甸头村</t>
  </si>
  <si>
    <t>富良棚乡翻家村民族团结进步示范村建设项目</t>
  </si>
  <si>
    <t>项目计划投资1016500元，项目占地5亩，其中：1.计划投资71.65万元新建中药材初加工厂厂房620㎡，新建烘干烤房120㎡，厂区场地硬化1600㎡，过磅房1座；2.计划投资30万元，配套中药材加工设备1套，厂区变压器安装1套。</t>
  </si>
  <si>
    <t>以工业化理念谋划农业发展，发挥村办公司作用，促进农业产业升级，激活高原特色现代农业发展新动能。采取迭舍莫村牵头，带动全乡各种植大户集体投资的发展模式，由村小组股份合作社负责日常管理维护，不断提升种苗育苗水平，助力农户农作物增产增收。</t>
  </si>
  <si>
    <t>大龙潭乡草坝组民族团结进步示范村建设项目</t>
  </si>
  <si>
    <t>1.投资52.81万元，在司城村草坝组建设交易市场及相关配套设施。其中：投资29万元，新建硬化场地2000㎡，包含相应配套设施。投资12.81万元，新建钢架大棚300㎡等；
2.投资10万元，新建路灯20盏。投资23万元完善村庄基础设施，新建分流管道，污水处理设施以及配套设备。投资5万元对道路进行改造，投资10万元建设30立方米三级污水处理池，投资8万元对拟建项目周边的雨水污水分流处理，引入附近雨、污主管道等。</t>
  </si>
  <si>
    <t>牛白甸社区小海洽组</t>
  </si>
  <si>
    <t>牛白甸社区小海洽组民族团结进步示范村建设项目</t>
  </si>
  <si>
    <t>主要建设内容  ：1、环小海洽水库道路硬化1公里，宽4米，厚0.2米，配套相应排水系统，需要投资20万元。2、餐饮区建设：平整场地500平方米，建盖生产用房400平方米，配套餐饮基础设施等，需要投资68万元。 3、旅游产业区建设投资30万元。4.基础设施，建设公厕1座，总投资10万元。</t>
  </si>
  <si>
    <t>经济效益：通过小海洽生态休闲垂钓建设促进村集体经济发展，预计每年增加集体收入10万元。带动小组农户发展，增加农户收入。社会效益：1.基础设施得到明显改善，为今后的进一步发展创造了有利条件；2.促进小街街道旅游产业事业的健康快速发展。生态效益：1、保护生物多样性，保护森林生态系统和自然景观。2、保护水源，净化山地，打造小海洽水库的洁净水源地。4、保护水源水体。</t>
  </si>
  <si>
    <t>吸纳农村劳动力稳定就业增收—吸纳就业、带动农户发展生产增产增收—其他</t>
  </si>
  <si>
    <t>小那者</t>
  </si>
  <si>
    <t>化念镇民族团结示范村项目建设项目</t>
  </si>
  <si>
    <t>实施小那者组民族团结示范村项目，解决小那者组农业灌溉基础设施落后问题，进一步加强农业产业。主要建设内容1、开挖土方2000余方。计划投入3.2万 。 2、水泥混凝土路面硬化1167方，计划投入93.35万余元。3、石挡土墙支切80余方，计划投入3万余元。4、混凝土管安装（直径1米）15米，计划投入0.45万余元。</t>
  </si>
  <si>
    <t>改善产业基础设施，加强农业产业地区灌溉能力，进一步完善基础设施更好运输，带动全乡各种植大户集体投资的发展模式，由村小组股份合作社负责日常管理维护，不断提升种苗育苗水平，助力农户农作物增产增收。</t>
  </si>
  <si>
    <t>石邑社区土官村组</t>
  </si>
  <si>
    <t>小街街道土官村示范社区项目</t>
  </si>
  <si>
    <t>投资30万元，在石邑社区居委会石邑冲小组三中新坝塘打造生态休闲产业旅游园。其中：1、建设公厕1座，总投资7万元；2、环三中新坝塘建设进村道路1公里，宽4米，投资10万元。3、产业旅游区建设：平整场地1400平方米等，需要投资13万元。</t>
  </si>
  <si>
    <t>吸纳农村劳动力稳定就业增收—吸纳就业、吸纳农村劳动力稳定就业增收—吸纳就业</t>
  </si>
  <si>
    <t>峨山县2025年壮大村集体经济项目</t>
  </si>
  <si>
    <t>计划安排组织部村集体经济项目，每个预留70万元，共计4个村，主要建设内容为产业发展及壮大村集体经济项目</t>
  </si>
  <si>
    <t>一是可有效改变项目区设施农业建设滞后,为传统农业向现代农业转变提供借鉴；二是调节蔬菜上市季节，平衡市场供应；三是改善项目区生产条件，提高耕地排灌能力，减轻农民的劳动强度改善农户的生产生活条件；四是优化资源配置，提高光能利用率和土地利用率，充分利用农业先进技术，加速项目区农业产业结构调整，促进项目区经济发展，社会稳定和社会文明，为乡村振兴打下良好基础；五是促进项目区科技成果的大力推广应用，大幅提高项目区人民群众的环保意识、科技文化水平和综合素质。</t>
  </si>
  <si>
    <t>2025年小街街道小街社区柿花园组人居环境整治项目</t>
  </si>
  <si>
    <t>污水沟槽开挖13220m,余方弃置330m³，DN300钢带增强波纹管1320m,DE110入户PVC污水管1100m，C25混凝土路面(200mm)2620㎡，埋地式污水处理池1座，其他相关附属设施等</t>
  </si>
  <si>
    <t>2025年小街街道小街社区柿花园组民族团结示范项目（人居环境整治）</t>
  </si>
  <si>
    <t>甸中镇甸中社区</t>
  </si>
  <si>
    <t>雨来救村</t>
  </si>
  <si>
    <t>2025年小街街道雨来救片区烤烟特色产业帮扶项目（灌溉工程）</t>
  </si>
  <si>
    <t>管网工程总长7.592㎞，其中钢管2.30㎞，塑料管5.292㎞，其他相关附属设施建设等</t>
  </si>
  <si>
    <t>有效解决因今年的旱灾，造成人畜饮水困难、生产用水不足的问题。同时在项目建设完成后，能通过收取水费等措施，落实云南省水价改革政策，保障工程的长久运行，产生良好的社会、经济效益。通过“投、融、建、管、营”一体化，有效整合存量资产,助推降本增效，充分发挥优质资源作用，做到用水有保证、总量能控制、高效节水，利用效率明显提高，促进产业发展、乡村振兴。</t>
  </si>
  <si>
    <t>2025年甸中镇甸中社区人居环境整治项目（新大街改造项目）</t>
  </si>
  <si>
    <t>对甸中社区新大街进行改造，管网铺设，道路硬化，相关附属设施建设等</t>
  </si>
  <si>
    <t>永昌社区、宝山村委会、由义社区、凤窝社区</t>
  </si>
  <si>
    <t>2025年峨山县旅居乡村建设项目</t>
  </si>
  <si>
    <t>推进乡村旅居发展的部署要求，满足人民群众多样化、多层次、多方面日益增长的美好生活需求为目标，顺应人民群众新期盼，聚集提高人民生活品质，围绕“有一种叫云南的生活”，推动乡村旅游高质量发展，助力乡村振兴。</t>
  </si>
  <si>
    <t>为深入贯彻党的二十届三中全会、落实省委、省政府关于推进乡村旅居发展的部署要求，满足人民群众多样化、多层次、多方面日益增长的美好生活需求为目标，顺应人民群众新期盼，聚集提高人民生活品质，围绕“有一种叫云南的生活”，推动乡村旅游高质量发展，助力乡村振兴。</t>
  </si>
  <si>
    <t>全县八个乡镇街道</t>
  </si>
  <si>
    <t>项目管理费—其他</t>
  </si>
  <si>
    <t>峨山县2025年“多规合一”实用性村庄规划修编经费</t>
  </si>
  <si>
    <t>峨山县八个乡镇街道涉及村的“多规合一”实用性村庄规划成果已经入库备案，但因人口增加、村庄发展、产业调整等导致部分规划成果与村庄发展方向不一致。为了更好地促进村庄发展，带动村民增收致富，需要对塔甸镇7个行政村的“多规合一”实用性村庄规划成果进行动态调整。</t>
  </si>
  <si>
    <t>市自然资源局</t>
  </si>
  <si>
    <t>因人口增加、村庄发展、产业调整等导致部分规划成果与村庄发展方向不一致。为了更好地促进村庄发展，带动村民增收致富，需要对塔甸镇7个行政村的“多规合一”实用性村庄规划成果进行动态调整。</t>
  </si>
  <si>
    <t>县自然资源局</t>
  </si>
  <si>
    <t>产业发展—庭院特色养殖</t>
  </si>
  <si>
    <t>峨山县2025年各乡镇（街道）庭院经济示范点建设项目</t>
  </si>
  <si>
    <t>对各乡镇街道脱贫户和监测劳动力家庭，符合条件的进行庭院经济到户帮扶。计划每户不超过3000补助预留</t>
  </si>
  <si>
    <t>购买到户的产业发展到户补助类产品，发放至建档户各自进行饲养，进一步稳固脱贫攻坚成果。</t>
  </si>
  <si>
    <t>受益户管理</t>
  </si>
  <si>
    <t>峨山县2025年雨露计划全年补助项目</t>
  </si>
  <si>
    <t>按照往年补助情况进行预留2024年春秋两个学期雨露计划补助资金，按照每人每学期1500、2000、2500元进行预留补助。</t>
  </si>
  <si>
    <t>通过对脱贫及检测家庭的学生进行补助情况进行每人每学期1500、2000、2500元补助。减轻一部分因学带来的脱贫家庭生活负担，让脱贫家庭学生通过中高职就学毕业后促进就业能力。</t>
  </si>
  <si>
    <t>峨山县2025年小额信贷贴息补助项目</t>
  </si>
  <si>
    <t>按照往年贴息情况预留4个贴息金额200万元。</t>
  </si>
  <si>
    <t>全额贴息进行贷款补贴，促进脱贫家庭产业发展，拓宽增收途径。</t>
  </si>
  <si>
    <t>峨山县2025年衔接资金省外务工交通补贴项目</t>
  </si>
  <si>
    <t>按照往年省外务工补助情况预留600人务工补贴，每人按照1000元补助标准进行预留。</t>
  </si>
  <si>
    <t>按照省外务工补助每人1000元补助，为确保有劳动力的零就业家庭动态清零，并推动转移就业劳动力从简单重复型、低收入行业向技能型、合理薪酬行业转移，从临时短期务工岗位向长期稳定务工岗位转移，帮助转移就业劳动力实现稳岗增收。最终达到提升劳动力技能增收一批</t>
  </si>
  <si>
    <t>县人社局</t>
  </si>
  <si>
    <t>峨山县2025年衔接资金省内市外务工交通补贴项目</t>
  </si>
  <si>
    <t>按照往年省内市外务工补助政策及情况预留700人务工补贴，每人按照500元补助标准进行预留。</t>
  </si>
  <si>
    <t>峨山县2025年全年衔接资金公益性岗位开发项目</t>
  </si>
  <si>
    <t>按照往年情况预留全年720个岗位每人每月1000元工资进行测算，预留360万元。</t>
  </si>
  <si>
    <t>通过开发衔接资金公益性岗位，增加无法外出务工的脱贫家庭增加增收渠道，减轻部分生活压力。</t>
  </si>
  <si>
    <t>就业项目—创业培训</t>
  </si>
  <si>
    <t>峨山县2025年脱贫劳动力就业培训及输送比亚迪公司就业项目</t>
  </si>
  <si>
    <t>按照2023年培训情况，每人补助预计2800元最终补助与人社部门最终审核通过人数为准，预留2024年就业培训补助1500人，每人1500元。</t>
  </si>
  <si>
    <t>通过标准化培训，确保有劳动力的零就业家庭动态清零，并推动转移就业劳动力从简单重复型、低收入行业向技能型、合理薪酬行业转移，从临时短期务工岗位向长期稳定务工岗位转移，帮助转移就业劳动力实现稳岗增收。最终达到提升劳动力技能增收一批</t>
  </si>
  <si>
    <t>峨山县2025年生产奖补项目</t>
  </si>
  <si>
    <t>根据联农带农等方式，对产业致富带头人及项目等进行生产奖补</t>
  </si>
  <si>
    <t>从生产奖补、联农带农效益方面进行政策性奖补</t>
  </si>
  <si>
    <t>古城街道</t>
  </si>
  <si>
    <t>古城社区</t>
  </si>
  <si>
    <t>新平县古城街道古城社区白家寨等五个小组人饮安全保障三期项目</t>
  </si>
  <si>
    <t xml:space="preserve">一、100T/H重力式一体化净水设备1台；二、设备安置基础：混凝土条形基础浇筑，规格：11*4.6*4.5；三、三相电路架设，电杆栽立；四、其他。 </t>
  </si>
  <si>
    <t xml:space="preserve"> 保障辖区居民的生活用水，改善了群众的饮水卫生，提高生产生活条件。认真贯彻“加强经营管理，讲究经济效益”的方针，进一步深化改革，强化管理，使水厂的社会效益和直接经济效益有一个更大的提高。饮水条件的改善，物质生活水平将得到提高，从而带动农村经济结构和产业结构的进一步调整，带动经济社会的快速发展。</t>
  </si>
  <si>
    <t>县水利局</t>
  </si>
  <si>
    <t>新平县古城街道办事处古城社区居民委员会</t>
  </si>
  <si>
    <t>他拉社区</t>
  </si>
  <si>
    <t>古城街道他拉社区下鲊马命小组民族团结进步示范村项目</t>
  </si>
  <si>
    <t>村庄道路硬化2700平方米；村组排污管网300米；公共照明设施15盏；灌溉沟渠800米；蔬菜运输道路2000平方米，蔬菜交易场地硬化500平方米，挡墙200立方米；蔬菜交易厂房240平方米。</t>
  </si>
  <si>
    <t xml:space="preserve"> 改善群众的生产生活条件，为经济社会的发展进一步创造了基础条件。提升了地方形象，促进村庄的吸纳能力和承载功能，解决部分剩余劳动力务工收入。</t>
  </si>
  <si>
    <t>新平县古城街道办事处他拉社区居民委员会</t>
  </si>
  <si>
    <t>纳溪社区</t>
  </si>
  <si>
    <t>新平县古城街道纳溪社区阿得甸小组人居环境综合整治项目</t>
  </si>
  <si>
    <r>
      <rPr>
        <sz val="10"/>
        <rFont val="方正仿宋_GBK"/>
        <charset val="134"/>
      </rPr>
      <t>一、水泥混凝土路面浇筑2877平方米；二、污水管网建设：1.污水主管网：埋设DN300钢带增强PE螺旋波纹管94m，垫层及厚度：100mm厚C15混凝土垫层，包封材料：粗砂，其他：含管道铺设、连接、密封。2. 污水支管网：埋设DN200 uPVC管200m，垫层及厚度：100mm厚C15混凝土垫层，包封材料：粗砂，其他：含管道铺设、连接、密封。3. 砖检查井：新建井截面、深度为1000*1000*1000mm 及混凝土井盖的砖检查井4座。三、新建石挡土墙：621m3；四、新建水沟：新建沟底厚100mm、沟心宽400mm、沟壁厚200mm，高300mmC20混凝土水沟400m；五、氧化池：新建100m</t>
    </r>
    <r>
      <rPr>
        <sz val="10"/>
        <rFont val="宋体"/>
        <charset val="134"/>
      </rPr>
      <t>³</t>
    </r>
    <r>
      <rPr>
        <sz val="10"/>
        <rFont val="方正仿宋_GBK"/>
        <charset val="134"/>
      </rPr>
      <t>氧化池2座。</t>
    </r>
  </si>
  <si>
    <t>改善群众的生产生活条件和居住环境，加快乡村振兴步伐，提高群众的居住质量和生活质量，提高生态环境水平，提升了地方形象。同时带动周边群众发展新产业项目，壮大集体经济收入为经济社会的发展进一步创造了基础条件。</t>
  </si>
  <si>
    <t>新平县古城街道办事处纳溪社区居民委员会</t>
  </si>
  <si>
    <t>新平县古城街道他拉社区河头小组产业发展灌溉沟渠建设项目</t>
  </si>
  <si>
    <t>灌溉沟渠支砌2000米，投入资金30万元，其他财政资金0万元。</t>
  </si>
  <si>
    <t>新平县古城街道纳溪社区纳溪小组水利灌溉产业配套设施建设项目</t>
  </si>
  <si>
    <t>一、油浸电力变压器：1套（容量:250 KVA）；二、线路架设：1Km(包含电杆、导线、铁附件、金具)；三、抽水房：30m2（包含基础、砖混结构、钢筋混凝土顶）；四、离心式泵:1台；五、镀锌钢管：335m；六、挖沟槽土方：888m3； 七、三面光沟浇筑：740m，断面尺寸: 500mm*400mm，沟底: 100mm厚C25混凝土垫层，沟壁: 200mm厚C25混凝土垫层（含模板安拆）。</t>
  </si>
  <si>
    <t>提升整个小组的水利灌溉效率，确保人民群众的用水需求和生活质量，改善群众的生产生活条件和居住环境，加快农业现代化和乡村振兴步伐，提高生态环境水平，促进农业可持续发展，从而带动农村经济结构和产业结构的进一步调整，带动经济社会的快速发展。</t>
  </si>
  <si>
    <t>桂山街道</t>
  </si>
  <si>
    <t>亚尼社区亚尼河小组</t>
  </si>
  <si>
    <t>新平县桂山街道亚尼社区亚尼河小组特色沃柑种植基地项目</t>
  </si>
  <si>
    <t>1、建设种植基地道路3.6公里；2、新建500立方水池2座；3、新建DN100热镀锌钢管2800米、DN80热镀锌钢管1600米、PE65塑料管3100米、PE25塑料管16260米；4、50千伏安增容到200千伏安变压器一座。5、新建种植基地水肥一体化设施一套。6、400平方分果选果车间一幢。</t>
  </si>
  <si>
    <t>通过项目实施，突出气候优势开展规模化种植，发展具有高原特色现代农业的循环产业，同时带动周边群众，发展新型农业，取得经济效益，促进群众增收。</t>
  </si>
  <si>
    <t>新平县桂山街道办事处亚尼社区居民委员会</t>
  </si>
  <si>
    <t>太平社区</t>
  </si>
  <si>
    <t>其他—其他</t>
  </si>
  <si>
    <t>新平小卜少手工作坊手工艺融合创新发展项目</t>
  </si>
  <si>
    <t>投资购买制作花腰傣小卜少设备，扩大生产规模。1制作机2台 ;2.作坊改造；3、技术培训2期；5购买配套材料</t>
  </si>
  <si>
    <t>通过项目实施，扩大生产规模，促进各民族交往交流交融，拉近了各族群众的和睦关系，促进了民族团结，带动了各族群众增收致富，传承保护花腰傣手工艺陶技。</t>
  </si>
  <si>
    <t>新平县桂山街道办事处太平社区居民委员会</t>
  </si>
  <si>
    <t>亚尼社区</t>
  </si>
  <si>
    <t>新平县桂山街道亚尼社区窝尼新村人畜分离项目</t>
  </si>
  <si>
    <t>窝尼新村人畜分离项目建盖70间圈舍，50平方米/间，占地约3500平方米。</t>
  </si>
  <si>
    <t>窝尼新村涉及两个小组辖区内目前存在人畜混居和牲畜圈舍私搭乱建的问题，对村庄环境造成了极大的污染和农户的不便，本项目建设对于改善群众生产生活环境、推动乡村振兴，提高居民获得感、幸福感具有重要意义。</t>
  </si>
  <si>
    <t>新平县桂山街道2025年太平社区烤房建设项目</t>
  </si>
  <si>
    <t>桂山街道太平社区新建1群烤房，配备主体房、管理房、配电房及室外配套工程等。</t>
  </si>
  <si>
    <t>市重点产业服务中心</t>
  </si>
  <si>
    <t>整个社区集中规划建设1群烤房，由社区统一组织实施商品化烘烤，建立与烟农的商品化烘烤服务联农带农机制，提高烟叶烘烤质量，降低群众烘烤成本，促进增加收入。</t>
  </si>
  <si>
    <t>县烟草产业服务中心</t>
  </si>
  <si>
    <t>平甸乡</t>
  </si>
  <si>
    <t>红星村</t>
  </si>
  <si>
    <t>新平县平甸乡红星村龙潭箐小组民族团结特色示范村建设项目</t>
  </si>
  <si>
    <t>（一）产业发展：1.1.实施山地优质烟叶提升工程，打造山地烟叶核心示范区建设。新建道路工程，硬化4m宽道路1公里。2.新建挡墙1000立方米（二）基础设施建设：1.实施人畜饮水保障工程，新建水池1口，铺设人畜饮水管道420米。2.实施人居环境建设，新建排水沟420米，基础照明设施安装8盏。3.民族团结进步示范：铸牢中华民族共同体意识宣传教育</t>
  </si>
  <si>
    <t>围绕产业发展项目、基础设施建设项目、人居环境建设项目、民族团结进步示范宣传等项目建设，通过项目实施，改善生产生活条件，提升农村基础设施，改善公共服务设施，改善生活环境，满足其周边居民的生产、生活需要，实施山地优质烟叶提升工程，打造山地烟叶核心示范区建设，实现产业升级，使经济结构趋向合理，促进经济发展，预计可实现农民人均可支配收入增幅500元以上。</t>
  </si>
  <si>
    <t>新平县平甸乡红星村民委员会</t>
  </si>
  <si>
    <t>磨皮村</t>
  </si>
  <si>
    <t>新平县平甸乡磨皮村白克小组土地整治及配套农田水利交通基础设施建设</t>
  </si>
  <si>
    <t>白克小组100余亩坡耕地改造，配套建设100立方蓄水池3个，3公里生产灌溉用管网设施架设。</t>
  </si>
  <si>
    <t>提升现有坡耕地的土地利用率和土地流转率，提高农户种植烤烟、中药材等经济作物的积极性，促进山区农村社会经济可持续发展。</t>
  </si>
  <si>
    <t>新平县平甸乡磨皮村民委员会</t>
  </si>
  <si>
    <t>者甸村</t>
  </si>
  <si>
    <t>新平县平甸乡者甸村百合鲜切花（种球）标准化分拣中心</t>
  </si>
  <si>
    <t xml:space="preserve">新建恒温车间500㎡一座，分级流水线5条，消毒池一座，分拣台一座。
</t>
  </si>
  <si>
    <t>发展当地特色产业，解决当地剩余劳动力就近务工。壮大村集体收入每年5万元以上。解决农村剩余劳动力1000人次以上。</t>
  </si>
  <si>
    <t>新平县平甸乡者甸村民委员会</t>
  </si>
  <si>
    <t>桃孔村</t>
  </si>
  <si>
    <t>新平县平甸乡桃孔村“千万工程”示范村创建项目</t>
  </si>
  <si>
    <t>项目建设规模及内容：（一）野牛冲小组农产品道路水泥路面硬化长450米，村庄道路水泥路面硬化长2500米，涵洞、挡墙支砌等建设；（二)荒田小组农产品运输道路水泥路面硬化长400米涵洞、挡墙支砌等建设；（三）长田小组村庄道路水泥路面硬化建设长：2500米、涵洞、挡墙支砌、仓储房等建设；（四）玉碗水组街道水泥路面硬化长1200米，涵洞、挡墙支砌、仓储房改造等建设；（五）藤子箐小组道路挡墙支砌长16米，街道水泥路面硬化长25米，护栏安装50米，人居环境治理提升等建设；（六）河坎、东村、上新村、鲁居孔小组人居环境整治提升等建设。</t>
  </si>
  <si>
    <t>改善村庄人居环境提升，完善小组内基础设施建设及农产品运输道路建设，方便小组运输、出行难的问题，为群众经济效益增收及巩固拓展脱贫攻坚成果同乡村振兴有效衔接奠定坚实的基础</t>
  </si>
  <si>
    <t>新平县平甸乡桃孔村民委员会</t>
  </si>
  <si>
    <t>梭克村</t>
  </si>
  <si>
    <t>新平县平甸乡2025年梭克村烤房建设项目</t>
  </si>
  <si>
    <t>平甸乡梭克村新建1群烤房，配备主体房、管理房、配电房及室外配套工程等。</t>
  </si>
  <si>
    <t>梭克、马场片区集中规划建设1群烤房，由村级统一组织实施商品化烘烤，建立与烟农的商品化烘烤服务联农带农机制，提高烟叶烘烤质量，降低群众烘烤成本，促进增加收入。</t>
  </si>
  <si>
    <t>新平县平甸乡梭克村村民委员会</t>
  </si>
  <si>
    <t>弥勒村</t>
  </si>
  <si>
    <t>新平县平甸乡弥勒村大寨小组人饮管子更换</t>
  </si>
  <si>
    <t>需要更换1.7公里的人饮管道。</t>
  </si>
  <si>
    <t>解决大寨小组159个人口人饮困难问题、提升群众生产生活条件。</t>
  </si>
  <si>
    <t>新平县平甸乡弥勒村民委员会</t>
  </si>
  <si>
    <t>戛洒镇</t>
  </si>
  <si>
    <t>平寨社区</t>
  </si>
  <si>
    <t>新平县戛洒镇平寨社区洗涤中心建设项目</t>
  </si>
  <si>
    <t>1.洗涤厂房建设：①土建614.08㎡，②给、排水、消防部分，③强、弱电部分，④室内、外装修部分。
2.辅助用房建设：①土建214.6㎡，②给排水、消防部分，③强、弱电部分，④室内、外装修部分。
3.设备购置其中：①全自动水洗机10台，②全自动送布、烘干、烫平机1台，③1.5吨蒸汽锅炉1台、折叠机2台、堆码机2台、打包机2台。
4.室外附属配套：室外给、排水、消防工程，照明等。</t>
  </si>
  <si>
    <t>项目的实施可带动当地群众的就业机会，提高收入水平。</t>
  </si>
  <si>
    <t>新平县戛洒镇平寨社区居民委员会</t>
  </si>
  <si>
    <t>戛洒社区</t>
  </si>
  <si>
    <t>新平县戛洒镇戛洒社区曼贵小组民族团结进步示范点建设项目</t>
  </si>
  <si>
    <t>1.乡村集市场地硬化2694㎡，单价0.022万元/㎡，小计59.268万元；
2.商铺场地硬化96㎡，单价0.022万元/㎡，小计2.112万元；
3.汤锅小店场地硬化267㎡，单价0.022万元/㎡，小计5.874万元；
4.道路修建1161㎡，单价0.022万元/㎡，小计25.546 万元；
5.生产生活条件改善：安装照明灯12盏，单价0.6万元/盏，小计7.2万元。
合计项目预算100万元。</t>
  </si>
  <si>
    <t>通过项目建设促进产业发展、改善村庄基础设施、为村庄发展乡村旅游接待产业打好基础，是戛洒社区巩固脱贫攻坚成果、全面推进戛洒社区依托旅游产业实现乡村振兴的必要措施，对戛洒社区村庄人居环境的提升和产业发展环境的提升具有十分重要的意义。</t>
  </si>
  <si>
    <t>新平县戛洒镇戛洒社区居民委员会</t>
  </si>
  <si>
    <t xml:space="preserve"> 平田村</t>
  </si>
  <si>
    <t>新平县戛洒镇平田村柑橘规范化种植管网建设</t>
  </si>
  <si>
    <t>平田村辖17个村民小组，15个小组383户农户种植柑橘，种植规模已达3000余亩，柑橘规范化种植水利灌溉管网一期工程于2023年5月竣工，由于一期工程实施过程中水源点的变动，导致资金不足，只完成了主管网及3个主水池的建设，该管网还不能投入使用，急需要进行分管网及分水池的建设。</t>
  </si>
  <si>
    <t>该项目的实施一方面提高平田村3000余亩柑橘的产值，增加农户的收入；另一方面村委会依托水利灌溉管网可通过收取水费试行农业水价综合改革和成立柑橘产销专业合作社，凝聚力量，增加村集体经济收入5万元左右。</t>
  </si>
  <si>
    <t>新平县戛洒镇平田村民委员会</t>
  </si>
  <si>
    <t>腰街社区</t>
  </si>
  <si>
    <t>新平县戛洒镇腰街社区一次性筐子厂建设项目</t>
  </si>
  <si>
    <t>利用社区位于思源大道边空地建设一次性筐子厂1个，占地900㎡，购置塑框生产线设备1套，钢架大棚、冷库50㎡两个。</t>
  </si>
  <si>
    <t>通过建设一次性筐子厂，带动周边农户收入，促进村集体经济壮大。</t>
  </si>
  <si>
    <t>新平县戛洒镇腰街社区居民委员会</t>
  </si>
  <si>
    <t>水塘镇</t>
  </si>
  <si>
    <t>波村村</t>
  </si>
  <si>
    <t>新平县水塘镇波村村大寨大沟建设项目</t>
  </si>
  <si>
    <t>建设大寨大沟为三面光沟：长2.4公里，宽1.1米，高0.7米，土方开挖1488立方米。</t>
  </si>
  <si>
    <t>改善水利灌溉基础设施建设，实现村民增收致富。</t>
  </si>
  <si>
    <t>新平县水塘镇波村村民委员会</t>
  </si>
  <si>
    <t>水塘社区</t>
  </si>
  <si>
    <t>新平县水塘镇水塘社区路南小组水利灌溉设施建设项目</t>
  </si>
  <si>
    <r>
      <rPr>
        <sz val="10"/>
        <rFont val="方正仿宋_GBK"/>
        <charset val="134"/>
      </rPr>
      <t>1.新建150m</t>
    </r>
    <r>
      <rPr>
        <sz val="10"/>
        <rFont val="宋体"/>
        <charset val="134"/>
      </rPr>
      <t>³</t>
    </r>
    <r>
      <rPr>
        <sz val="10"/>
        <rFont val="方正仿宋_GBK"/>
        <charset val="134"/>
      </rPr>
      <t>蓄水池2座；
2.输水管网5公里 。其中DN80镀锌钢管2800m，DN40镀锌钢管3600m，DN25镀锌钢管1700m。</t>
    </r>
  </si>
  <si>
    <t>加强产业帮扶，带动产业发展，拓宽群众增收渠道，提升群众经济实力。</t>
  </si>
  <si>
    <t>新平县水塘镇水塘社区居民委员会</t>
  </si>
  <si>
    <t>大口村</t>
  </si>
  <si>
    <t>新平县水塘镇大口村水利灌溉建设项目</t>
  </si>
  <si>
    <r>
      <rPr>
        <sz val="10"/>
        <rFont val="方正仿宋_GBK"/>
        <charset val="134"/>
      </rPr>
      <t>1.新建取水坝1座；2.200m</t>
    </r>
    <r>
      <rPr>
        <sz val="10"/>
        <rFont val="宋体"/>
        <charset val="134"/>
      </rPr>
      <t>³</t>
    </r>
    <r>
      <rPr>
        <sz val="10"/>
        <rFont val="方正仿宋_GBK"/>
        <charset val="134"/>
      </rPr>
      <t>圆形钢筋混凝土蓄水池10座；3.C20毛石混凝土灌溉沟渠修建（1000m）480m</t>
    </r>
    <r>
      <rPr>
        <sz val="10"/>
        <rFont val="宋体"/>
        <charset val="134"/>
      </rPr>
      <t>³</t>
    </r>
    <r>
      <rPr>
        <sz val="10"/>
        <rFont val="方正仿宋_GBK"/>
        <charset val="134"/>
      </rPr>
      <t xml:space="preserve">；4.闸阀井10座；5.DN150镀锌钢管4000m，DN80镀锌钢管6000m，DN50镀锌钢管4000m，DN25镀锌钢管1500m；6.DN150铸铁闸阀20套，DN80铸铁闸阀20套，DN50铸铁闸阀40套，DN25铸铁闸阀150套。
</t>
    </r>
  </si>
  <si>
    <t>改善大口村农田水利灌溉配套基础设施，农业生产力将会再上一个新台阶，从而实现旱涝保收、粮食安全、促进农民增收致富的建设目标。</t>
  </si>
  <si>
    <t>新平县水塘镇大口村民委员会</t>
  </si>
  <si>
    <t>南达村</t>
  </si>
  <si>
    <t>新平县水塘镇南达村水利灌溉沟渠建设项目</t>
  </si>
  <si>
    <t>水沟修复：1.老村委会-大弯田、老村委会-顺山大田、岔沟-闸羊场，共3.5公里。2.平掌田1公里。        C20毛石砼雨水沟浇筑1350立方米。</t>
  </si>
  <si>
    <t>实现全村农业生产用水得到进一步保障，达到群众农产品丰产，巩固提高群众收入。</t>
  </si>
  <si>
    <t>新平县水塘镇南达村民委员会</t>
  </si>
  <si>
    <t>旧哈村</t>
  </si>
  <si>
    <t>新平县水塘镇旧哈村大包包高卷曹至老龙村段沟渠建设项目</t>
  </si>
  <si>
    <r>
      <rPr>
        <sz val="10"/>
        <rFont val="方正仿宋_GBK"/>
        <charset val="134"/>
      </rPr>
      <t>1.新建取水坝1座；
2.支砌三面光沟渠800米。其中：（1）人工沟槽土方开挖1560m</t>
    </r>
    <r>
      <rPr>
        <sz val="10"/>
        <rFont val="宋体"/>
        <charset val="134"/>
      </rPr>
      <t>³</t>
    </r>
    <r>
      <rPr>
        <sz val="10"/>
        <rFont val="方正仿宋_GBK"/>
        <charset val="134"/>
      </rPr>
      <t>；（2）C15毛石砼浇筑810m</t>
    </r>
    <r>
      <rPr>
        <sz val="10"/>
        <rFont val="宋体"/>
        <charset val="134"/>
      </rPr>
      <t>³</t>
    </r>
    <r>
      <rPr>
        <sz val="10"/>
        <rFont val="方正仿宋_GBK"/>
        <charset val="134"/>
      </rPr>
      <t>；（3）挡土墙支砌650m</t>
    </r>
    <r>
      <rPr>
        <sz val="10"/>
        <rFont val="宋体"/>
        <charset val="134"/>
      </rPr>
      <t>³</t>
    </r>
    <r>
      <rPr>
        <sz val="10"/>
        <rFont val="方正仿宋_GBK"/>
        <charset val="134"/>
      </rPr>
      <t>。</t>
    </r>
  </si>
  <si>
    <t>改善水利基础设施建设，实现村民增收致富。</t>
  </si>
  <si>
    <t>新平县水塘镇旧哈村民委员会</t>
  </si>
  <si>
    <t>新平县水塘镇水塘社区哪喊小组旅游提升项目建设项目</t>
  </si>
  <si>
    <t>1、11米高基础照明设施10盏；2、P4型10.24㎡室外全彩LED显示屏1个 ；3、休闲场地建设470平方米； 4、180*57*79cm户外全钢休闲座椅10个；5、10cm太空铝杆3.5m方形遮阳设备5套；6、旅游景点标识标牌 （0.5m*1.2m）6个；7、户外健身设施1套。</t>
  </si>
  <si>
    <t>水塘镇哪喊小组的旅游提升建设项目将改善小组的基础设施条件，提升旅游服务质量，促进当地文化的传承与发展，为哪喊小组打造成一个生态优美、文化丰富、和谐共生的旅游示范村奠定了坚实基础。同时全面推动小组的旅游产业发展，提升居民生活水平，促进文化传承与交流，构建一个生态友好、文化繁荣、和谐共生的旅游示范村。</t>
  </si>
  <si>
    <t>金厂村、邦迈村、南达村</t>
  </si>
  <si>
    <t>新平县水塘镇促进集体经济综合项目</t>
  </si>
  <si>
    <r>
      <rPr>
        <sz val="10"/>
        <rFont val="方正仿宋_GBK"/>
        <charset val="134"/>
      </rPr>
      <t>（一）金厂村冰糖橙种植子项目（概算投资110万元）
1.土地准备与基础设施建设：土地整治50亩，建设200m</t>
    </r>
    <r>
      <rPr>
        <sz val="10"/>
        <rFont val="宋体"/>
        <charset val="134"/>
      </rPr>
      <t>³</t>
    </r>
    <r>
      <rPr>
        <sz val="10"/>
        <rFont val="方正仿宋_GBK"/>
        <charset val="134"/>
      </rPr>
      <t>水池1个，铺设进水63镀锌管1300米、浇地50镀锌管300米，安装闸阀8个，建设管护房1间和仓库1间。购买树苗5000棵，进行挖塘、栽树、施肥等操作，同时配备喷带50卷、开关400个、喷带头400个等设施。
2.肥料及农资采购：采购有机肥、复合肥、钙镁磷等肥料。         
（二）邦迈村综合发展子项目（概算投资345万元）
1.苗圃基地建设：种植10亩柑橘母本苗50000棵、黄精种子1吨，并采购有机肥、复合肥。
2.农特产品销售交易市场建设：在邦迈村建设规划面积5亩农特产品销售交易市场1个，包括土地平整费和市场建设等。
3.林下中药材种植：种植20亩重楼50000棵、黄精30000棵，采购有机肥、复合肥。
4.川津5号柑橘种植：30亩土地整治，建设100m水池1个，铺设进水63镀锌管1300米、浇地50镀锌管300米，安装用阀8个，建设管护房1间和仓库1间。购买树苗3000棵，进行挖塘、栽树、施肥等操作，同时配备喷带40卷、开关300个、喷带头300个等设施。
（三）南达村公平秤建设子项目（概算投资45万元 ）                                                                 土地整治面积2亩，购置3米×10米的地秤，建设彩钢瓦结构过磅房500平方米。</t>
    </r>
  </si>
  <si>
    <t>加强产业帮扶，带动产业发展，壮大村集体经济，改善基础设施条件，拓宽群众增收渠道。</t>
  </si>
  <si>
    <t>新平县水塘镇金厂村民委员会、新平县水塘镇邦迈村民委员会新平县水塘镇南达村居民委员会</t>
  </si>
  <si>
    <t>漠沙镇</t>
  </si>
  <si>
    <t>曼勒社区</t>
  </si>
  <si>
    <t>新平傣家竹韵工艺竹编有限公司手工艺融合创新发展项目</t>
  </si>
  <si>
    <t>项目主要建设内容、购买及配置；竹子、大砍刀、小工艺刀、金光漆、铝电锯子、花边辅料、展示柜、桌子、竹编浓缩工艺品</t>
  </si>
  <si>
    <t>提供就业机会，增加村民的收入。</t>
  </si>
  <si>
    <t>新平县漠沙镇曼勒社区居民委员会</t>
  </si>
  <si>
    <t>曼线村</t>
  </si>
  <si>
    <t>新平县漠沙镇曼线村南薅小组民族特色村寨旅游提升项目</t>
  </si>
  <si>
    <t>漠沙镇曼线村南薅小组民族特色村寨旅游提升项目：1、水果交易市场，建筑面积500平方米；2、小型农田水利设施建设，两面光灌溉水沟沟底硬化3000米；3、人畜饮水水池60立方米；4、基础照明设施60盏。</t>
  </si>
  <si>
    <t>民族特色村寨旅游提升项目及手工艺融合创新发展项目,彰显漠沙镇曼线村南薅小组民族特色村寨旅游提升项目,全面落实乡村振兴战略，着力推动乡村振兴产业发展，改善乡村发展基础条件，促进乡村全面振兴.</t>
  </si>
  <si>
    <t>新平县漠沙镇曼线村民委员会</t>
  </si>
  <si>
    <t>和平村</t>
  </si>
  <si>
    <t>新平县漠沙镇和平村肉牛养殖壮大村集体经济建设项目</t>
  </si>
  <si>
    <t>拟在青贮饲料加工厂厂区建盖肉牛养殖圈舍，用自己生产的青贮饲料饲养肉牛，实现自给自足，降低养殖成本，形成规模链条式发展。申请项目计划：项目占地总面积460㎡左右。1、饲养区：占地面积200㎡，墙体采用砖混结构，屋顶采用保温隔热的彩钢瓦材质，圈舍内部按规格合理设置，预计投入资金25万；2、仓管区：占地面积260㎡，用于堆放料草、饲料，圈舍工具等材料，目前场地已硬化，只需建盖彩钢瓦大棚，预计投入资金5万元；项目共计投入资金30万元。</t>
  </si>
  <si>
    <t>1、项目实施后，预计次年起可出栏肉牛3头及以上，逐年递增，结合青贮饲料自供自足的饲养模式节约了一定成本，加上出售牛粪，年可增加集体经济年纯收入3万元左右，实现壮大村集体经济收入；                                                              2、肉牛养殖厂与青贮饲料场资源互补，紧密合作，间接带动农户种植皇竹草、青储玉米等饲料原料，还有效促进秸秆回收利用的宽度及广度，增加农民经济收入同时能避免秸秆焚烧对环境的污染，有效改善环境；                                                         3、通过发展村集体项目不断壮大集体经济收入，努力解决村集体经济薄弱的现状，提高村党组织威信，提升党组织凝聚力和战斗力、带动农民共同致富，促进乡村全面振兴。</t>
  </si>
  <si>
    <t>新平县漠沙镇和平村民委员会</t>
  </si>
  <si>
    <t>小坝多村</t>
  </si>
  <si>
    <t>新平县漠沙镇小坝多村新寨大沟、龙潭新寨四花田至香箐棚库单田管网建设项目</t>
  </si>
  <si>
    <t>该项目收益小坝多村新寨小组、小坝多小组；涉及农户：100户、398人，其中：脱贫人口及监测对象1户3人；主要建设项目：新寨大沟160#PE管网建设8.9公里、新建蓄水池100立方；需要资金93万； 2、龙潭新寨小组四花田至香箐棚组裤裆田100#PE管网建设4公里、新建蓄水池100立方；需要资金45万；涉及小组龙潭新寨、竹棚寨、香箐棚、龙潭、阿波黑、红星、社共计6个小组249户940人，其中覆盖脱贫人口及监测对象9户42人；</t>
  </si>
  <si>
    <t xml:space="preserve">以保障农业生产用水为核心，以提高农业综合生产能力为目标，全面建设节水、高效、安全的小型农田水利设施。
</t>
  </si>
  <si>
    <t>新平县漠沙镇小坝多村民委员会</t>
  </si>
  <si>
    <t>龙河社区</t>
  </si>
  <si>
    <t>新平县漠沙镇特色乡村旅游项目</t>
  </si>
  <si>
    <r>
      <rPr>
        <sz val="10"/>
        <rFont val="方正仿宋_GBK"/>
        <charset val="134"/>
      </rPr>
      <t>（一）特色民宿建设，计划总投资160万元。
一是提升改造云南大学研学基地，目前产权已划归漠沙镇龙河社区，占地面积120平方米，建筑面积240平方米。提升改造4间卧室（带独立卫生间）、2间杂物间、客厅及室外场地改造，实施室内民族元素改造升级、卫生间及卫浴改造、门窗改造、室内墙漆粉刷、更换木质楼梯、水电改造、屋顶防水卷材、配备家具、更换地砖、室外餐吧桌椅等，计划投资60万元。
二是标准化特色民宿提升改造。1.利用农户陶玉英闲置房屋，标准化特色民宿提升改造，占地面积120平方米，建筑面积360平方米。提升改造11间卧室（带独立卫生间），实施室内民族元素改造升级、卫生间及卫浴改造、门窗改造、室内墙漆粉刷、更换照明设施、配备家具，计划投资40万元。2.利用农户杨应仁闲置房屋，标准化特色民宿提升改造，占地面积260平方米，建筑面积390平方米。提升改造8间卧室（带独立卫生间）及客厅，实施室内民族元素改造升级、卫生间及卫浴改造、门窗改造、室内墙漆粉刷、更换木质楼梯、水电改造、配备家具、更换地砖等实施室内民族元素改造升级、卫生间及卫浴改造、门窗改造、室内墙漆粉刷、更换照明设施、配备家具、更换地砖，计划投资60万元。
（二）特色烧烤区建设，占地面积480平方米，计划总投资66万元。分散式、集中式的自助烧烤区，采用天幕帐篷（含天幕帐篷、烧烤桌、露营折叠凳、灯光氛围营造、烧烤区场地硬化、鹅卵石铺装道路等）10套，投资66万元。
（三）房车营地、太空舱营地建设，计划投资214万元。一是房车、太空舱营地基础设施提升，场地硬化400m</t>
    </r>
    <r>
      <rPr>
        <sz val="10"/>
        <rFont val="宋体"/>
        <charset val="134"/>
      </rPr>
      <t>²</t>
    </r>
    <r>
      <rPr>
        <sz val="10"/>
        <rFont val="方正仿宋_GBK"/>
        <charset val="134"/>
      </rPr>
      <t>、电路改造1项、污水管网架设1项、供水管架设等，投资30万元；二是太空舱民宿建设，28m</t>
    </r>
    <r>
      <rPr>
        <sz val="10"/>
        <rFont val="宋体"/>
        <charset val="134"/>
      </rPr>
      <t>²</t>
    </r>
    <r>
      <rPr>
        <sz val="10"/>
        <rFont val="方正仿宋_GBK"/>
        <charset val="134"/>
      </rPr>
      <t>太空舱民宿6套，投资80万元；三是房车式民宿，全铝车身，车厢规格：6.8*2.3*2.8，内置配置：家具、电器、灯光、厨卫等4套，投资80万元；四是花腰傣民俗元素装饰，投资4万元；五是营地庭院，竹编围栏，户外伞，露营座椅等，投资20万元。
（四）亲子户外训练拓展基地，计划总投资23万元。一是户外训练拓展基地场地占地300m</t>
    </r>
    <r>
      <rPr>
        <sz val="10"/>
        <rFont val="宋体"/>
        <charset val="134"/>
      </rPr>
      <t>²</t>
    </r>
    <r>
      <rPr>
        <sz val="10"/>
        <rFont val="方正仿宋_GBK"/>
        <charset val="134"/>
      </rPr>
      <t>，砂夹石平铺地面，小红砖支砌围墙，投资15万元；二是轮胎隔墙，废旧轮胎堆砌内部隔墙、粉刷油漆，投资5万元；三是氛围营造，网红串灯、迷彩遮阴网等，投资3万元。
（五）花腰傣服饰打卡体验区，计划总投资20万元，盘活利用游客服务中心闲置房4间，打造花腰傣服饰打卡体验区，分为花腰傣传统服饰体验区2间、非遗手工织布体验区1间、多媒体教室1间（含装修、配套桌椅、电子显示屏）。
（六）环线人居环境提升，计划总投资100万元。一是花腰傣民俗元素房屋装饰，采用花腰傣腰线图案、竹编制品装饰传统民居，投资5万元；二是花腰傣元素路边指示牌，投资5万元；三是观光游道提升改造，钢结构圆拱支架，花腰帽造型灯组，全长200m，投资10万元；四是传统建筑保护和修缮，结构加固、外观修缮，投资10万元；五是公共照明30套，投资13万元；六是庭院经济，小红砖支砌矮墙、竹制凉亭、竹制仓库等，投资10万元；七是生活污水处理设施，排污管 (DN200)200m、15方小型一体化污水处理设备，投资22万元；八是滨江沿线环境整治、基础照明设施安装60盏，投资25万元。</t>
    </r>
  </si>
  <si>
    <t>项目实施，提升联农带农实效。漠沙镇特色乡村旅游的建设，可为本地群众提供就业岗位，增加就业机会，同时带动农特产品的销售，促进农民增收。提升助推民族团结创建。依托自身独特优势，以“花街节”“过摩节”“服饰文化节”和各类民俗活动为载体，为各民族互嵌式发展提供平台，构建互嵌式发展社区，促进各民族交往交流交融，以中华民族大团结促进中国式现代化，为铸牢中华民族共同体意识夯实社会基础。</t>
  </si>
  <si>
    <t>新平县漠沙镇龙河社区居民委员会</t>
  </si>
  <si>
    <t>老厂乡</t>
  </si>
  <si>
    <t>太桥村</t>
  </si>
  <si>
    <t>新平县老厂乡消费帮扶中心建设项目</t>
  </si>
  <si>
    <t>在老厂乡“竹里馆”酒店一楼建设一个集宣传、展示、销售为一体老厂乡特色产品和伴手礼销售中心</t>
  </si>
  <si>
    <t>通过消费帮扶平台建设可以促进老厂特色产品走出去，加快经济发展、带动脱贫群众增收</t>
  </si>
  <si>
    <t>1.带动农户发展生产增产增收—订单生产2.带动农户发展生产增产增收—产品代销</t>
  </si>
  <si>
    <t>新平县老厂乡太桥村民委员会</t>
  </si>
  <si>
    <t>黑查莫</t>
  </si>
  <si>
    <t>新平县老厂乡人饮水源点巩固提升项目</t>
  </si>
  <si>
    <t>崖子脚、黑查莫村平掌地坝人饮水源点除险加固</t>
  </si>
  <si>
    <t>解决群众旱季自来水流量小，饮用水紧张的问题</t>
  </si>
  <si>
    <t>新平县老厂乡黑查莫村民委员会</t>
  </si>
  <si>
    <t>新平县老厂乡老厂至大红山供水工程项目</t>
  </si>
  <si>
    <r>
      <rPr>
        <sz val="10"/>
        <rFont val="方正仿宋_GBK"/>
        <charset val="134"/>
      </rPr>
      <t>建设500m</t>
    </r>
    <r>
      <rPr>
        <sz val="10"/>
        <rFont val="宋体"/>
        <charset val="134"/>
      </rPr>
      <t>³</t>
    </r>
    <r>
      <rPr>
        <sz val="10"/>
        <rFont val="方正仿宋_GBK"/>
        <charset val="134"/>
      </rPr>
      <t>水池1个，铺设DN200管道6000米。</t>
    </r>
  </si>
  <si>
    <t>通过盘活老厂河水库水资源，增加村集体经济收入</t>
  </si>
  <si>
    <t>新平县老乡厂太桥村民委员会</t>
  </si>
  <si>
    <t>平掌乡</t>
  </si>
  <si>
    <t>曼干村、富库村、瓦寺村、丫口村、库独木村</t>
  </si>
  <si>
    <t>新平县平掌乡河谷热区佛手产业基础设施补短板项目</t>
  </si>
  <si>
    <t>佛手产业配套设施建设内容:新开挖产业路20公里；田间农业水池50立方米10个；铺设灌溉管网PE管10000米</t>
  </si>
  <si>
    <t>通过项目的实施能加快平掌乡佛手产业的发展，以这4个村的规模化种植以点带面地带动其他村社区形成佛手产业，促进全乡经济发展</t>
  </si>
  <si>
    <t>新平县平掌乡曼干村民委员会</t>
  </si>
  <si>
    <t>仓房村</t>
  </si>
  <si>
    <t>平掌乡仓房老王寨小组民族团结进步示范创建</t>
  </si>
  <si>
    <t>（一）产业发展项目（计划投资640000元）１.茶叶提质增效改造240亩，计划投资470000元。（１）茶叶品种改良，嫁接勐海大绿茶140亩，计划每亩投资2000元，合计投资280000元；（２）茶叶产业示范园建设，在老王寨大平掌选择100亩优质老茶园采取深耕、测土施肥、生物杀虫等措施示范管理提升茶叶品质增加效益，计划每亩投资1900元，合计投资190000元；２.产业路建设5000米，计划投资170000元。（１）新建产业路1000米，含土石方开挖、三面光排水沟计划每1000米投资50000元，合计投资50000元；（２）对老王寨小组4000米茶叶、核桃产业路实施扩宽路基、三面光排水沟，新建涵管提升产业路等级，计划每1000米投资30000元，合计投资120000元；（二）村容村貌提升项目（计划投资360000元）１.村庄内道路硬化。在老王寨扩宽硬化一条长150米平均宽3.5米的主干道，硬化面积525平方米，计划每平方米投资300元，合计投资157500元；２.村庄内挡墙建设2堵80米490立方米，计划每立方米投资350元，合计投资171500元；３.村庄内道路安全防护栏建设50米，计划每米投资300元，合计投资15000元；；４.小组公厕升级改造1座，计划投资16000元。</t>
  </si>
  <si>
    <t>通过项目的实施，牢牢把握民族工作主题，充分尊重群众意愿和发挥群众主体作用，以创建民族团结进步示范村寨为契机,全面开展民族团结进步示范村建设，把项目点建设成为产业强、群众富、村美人和谐的民族团结示范村；能使仓房村原有的茶叶产业得到提升，群众生活、生产进一步夯实，有利于增加收入。</t>
  </si>
  <si>
    <t>新平县平掌乡仓房村民委员会</t>
  </si>
  <si>
    <t>新平县平掌乡联合、库独木村委会农村饮水修缮工程</t>
  </si>
  <si>
    <t>新建DN273螺旋管2.5km，用于解决联合、库独木两个村因地质沉降原因导致供水主管经常损坏的供水不稳定。</t>
  </si>
  <si>
    <t xml:space="preserve">项目主要供水对象为联合、库独木两个村委会28个小组。项目供水主管(DN273螺旋管)途径仓房村段由于地质沉降原因经常损坏，给群众生活用水带来不便，本次计划新建DN273螺旋管2.5km，绕过地质沉降面供水到联合、库独木水厂，保障两个村的饮水安全。
</t>
  </si>
  <si>
    <t>曼干村、瓦寺村、富库村</t>
  </si>
  <si>
    <t>新平县平掌乡青贮饲料厂壮大村集体经济项目</t>
  </si>
  <si>
    <t>（一）场地硬化：1.设备加工区地面硬化约1500㎡，厚15cm；2.存储区、露天区地面硬化约2500㎡，厚10cm。（二）厂房建设：新建厂房约2000㎡。（三）加工设备购置及安装：购置及安装青贮饲料加工机器一整套，包含定制上料、送料、传输、打包、分拣设备。（四）其他配套设施建设：1.采购及安装变压器（250千瓦）1台；2.用水设备。</t>
  </si>
  <si>
    <t>随着墨临高速镇沅大牲畜洗消中心开业，平掌乡及周边乡镇肉牛羊养殖业的发展，通过项目的实施，推动玉米秸秆利用、黄竹草标准化种植，建设青贮饲料加工厂，发展饲草料生产、收购、加工全产业链，可以为我乡肉牛、肉羊养殖业发展饲草料需求提供饲草保障，同时，也可向周边的镇沅县、墨江等地辐射，市场前景广阔。经济效益预测：按每公斤0.2元计算，将实现年产值20万。将为集体经济增收10万元。</t>
  </si>
  <si>
    <t>者竜乡</t>
  </si>
  <si>
    <t>庆丰社区、者竜村、渔科村、春元村、竹箐村</t>
  </si>
  <si>
    <t>新平县者竜乡林下天麻种植项目</t>
  </si>
  <si>
    <t>新建5000个平方林下天麻种植基地，40个菌棒/平方，小计20万个，4.8元/个，预计资金96万元；麻种1.5市斤/平方，小计7500市斤，40元/市斤，预计投入资金30万元；新建围栏6000米，8元/米，预计投入资金4.8万元；新建5km取水管以及简易蓄水池1个，预计投入资金10万元；人工22元/平方，全过程人工投入，（带地面清理）预计投入资金11万元。</t>
  </si>
  <si>
    <t>一是基地建成以后，每平方可以产出天麻7-10公斤，预计产量3.5万-5万公斤，单价60元/公斤，预计收益210万-300万元。二是在基地影响下，可以逐步带动周边群众，拓宽收入渠道。三是可以培育市级基地1个，后期随着基地扩大可以培育基地转“四上”企业1个。
项目建成后，可以增加群众收益，提高群众生活水平，使群众有更多获得感幸福感，解决辖区林地资源利用率低下无效益问题，改变地方经济社会发展。
项目建成后，可有效利用林地资源，避免林地资源闲置浪费，通过项目实施，促进人与自然和谐共生，既保护山林又给群众增加收益。</t>
  </si>
  <si>
    <t>带动农户发展生产增产增收—产品代销
吸纳农村劳动力稳定就业增收—吸纳就业</t>
  </si>
  <si>
    <t>县林草局</t>
  </si>
  <si>
    <t>新平县者竜乡庆丰社区居民委员会</t>
  </si>
  <si>
    <t>渔科村</t>
  </si>
  <si>
    <t>新平县者竜乡渔科村发展壮大村集体经济肉牛养殖场设备配套项目</t>
  </si>
  <si>
    <t>新增铡草机1台、揉丝机1套、三轮车2辆、小推车4辆；新建氨化池3个，小型铲草除草机一台，场内地板硬化。</t>
  </si>
  <si>
    <t>由于养殖规模的扩大导致养殖场内的基础设施设备匮乏，严重地制约了肉牛养殖场的发展。项目建成后，有效保障渔科村肉牛养殖场正常运转，不断增加村集体经济收入。
养殖场带动脱贫人口就业，同时带动肉牛养殖项目发展。进一步夯实了村级组织服务的物质保障，有效提升村级党组织服务发展、服务民生、服务群众的能力。增加劳动力就业的机会，项目形成规模后将建立利益联结机制，联农带农，增加脱贫户及监测户的收入，利于外出务工人员的回流。
持续加快产业转型升级、绿色发展，减少了污染，改善了生态环境。</t>
  </si>
  <si>
    <t>带动农户发展生产增产增收—托养托管
吸纳农村劳动力稳定就业增收—吸纳就业</t>
  </si>
  <si>
    <t>新平县者竜乡渔科村民委员会</t>
  </si>
  <si>
    <t>庆丰社区</t>
  </si>
  <si>
    <t>云南新平福涛农产品开发有限公司民族手工业融合创新发展项目</t>
  </si>
  <si>
    <t>彝族传统技艺者竜彝族土法木制压榨核桃油具有重要历史研究价值和传承、教育意义。此次项目的建设有利于提高产品质量，扩大销售渠道，打造本土品牌，发挥彝族土法木制压榨核桃油传习馆功能，吸引游客观光、体验，让更多的人了解彝族土法木榨核桃油传统技艺。建设主要内容：1.购买核桃油压榨及过滤设备1台。2.购买手工核桃油包装耗材900个。3.完善非遗传习馆设施。</t>
  </si>
  <si>
    <t>依托政府+农户+企业+传习体验、研学模式，提高产品质量，扩大销售渠道，打造本土品牌，发挥彝族土法木制压榨核桃油传习馆功能，吸引游客观光、体验，让更多的人了解彝族土法木榨核桃油传统技艺。</t>
  </si>
  <si>
    <t>带动农户发展生产增产增收—其他 吸纳农村劳动力稳定就业增收—吸纳就业</t>
  </si>
  <si>
    <t>竹箐村</t>
  </si>
  <si>
    <t>新平县者竜乡竹箐村委会界牌小组民族团结进步示范村建设项目</t>
  </si>
  <si>
    <t>1、灌溉水管网架设。新建灌溉水管网5200m。
2、农产品集散中心建设。本项目计划新建2100㎡界牌小组农产品集散中心一处。
3、新建公厕。新建无害化水冲式公厕一座。
4、民族文化团结进步示范：铸牢中华民族共同体意识教育宣传
5、完善基础照明设施安装10盏。
6、改善群众产业道路。本次项目对村庄农产品运输道路进行改建、扩建，改建产业道路共总面积9000㎡。</t>
  </si>
  <si>
    <t>该项目建设完成及投入使用，大程度补齐了该小组的基础设施短板，改善群众生产生活条件，从而引导农民积极适应市场竞争，调整乡村产业结构和建立现代农业，依靠现有的资源、要素条件，构建现代农业产业体系。
通过建设腰村村大桥头小组“民族团结示范村”，提升群众幸福感、增强群众自我发展和自我管理能力，使群众的生产生活有明显改善，收入有明显增长，村容村貌有明显改观，村民素质有明显提高，各项发展稳步推进，在全村增进邻里团结中起到了示范带动的作用。
该项目建设大程度助推了人居环境整治工作，在通过排污沟治理、管道安放使雨污分离工作得以进一步提升，为营造群众宜居生活环境、身心健康发展奠定强有力的基础。</t>
  </si>
  <si>
    <t>新平县者竜乡竹箐村民委员会</t>
  </si>
  <si>
    <t>庆丰社区、竹箐村、向阳村、腰村村、峨毛村</t>
  </si>
  <si>
    <t>新平县者竜乡千人以上集中式人饮抗旱应急工程建设项目</t>
  </si>
  <si>
    <t>新建取水坝1座、沉砂池1个、架设DN125-150外镀锌内涂塑钢管1.78km等</t>
  </si>
  <si>
    <t>因者竜乡饮水水源点建设时间早，目前已无法满足者竜乡集镇及周边群众的饮水需求，为解决者竜乡集镇及周边村近1000户5000余人的饮水安全，急需实施新平县者竜乡千人以上集中式人饮抗旱应急工程建设项目。项目采取新建或改造部分水源工程、管网延伸、老旧管网改造等提升措施，满足群众随着建设发展和当地居民生活水平的提高，用水量不断增大，对水质标准也不断提高的要求，项目完工后，村集体参与规范化管理运营，计量收取水费，补齐农村供水工程短板，壮大村集体经济。
项目建成后，能提高集中供水率、自来水普及率等达到新的农村饮水标准，解决者竜乡日益突出的供水和需水矛盾问题，提高了者竜乡人民饮水的安全稳定性，对当地人民安居乐业、和睦相处、社区发展发挥着重要而不可替代的作用。
项目建成后，可有效合理节约利用水资源，改善哀牢山片区和长虫山片区之间水资源分布不平衡的情况，优化了种养殖结构，扩大了社会效益，改善了生态效益。</t>
  </si>
  <si>
    <t>腰村村委会</t>
  </si>
  <si>
    <t>新平县者竜乡腰村村农作物灌溉水利设施修缮</t>
  </si>
  <si>
    <t>本项目的设施能有效缓解大春河小组现有灌溉沟渠陈旧，有部分断裂及塌方的情况。主要建设内容为：1.修缮团山窝铺沟3900米；2.延长团山窝铺沟渠1200米；3.支砌挡墙50立方米</t>
  </si>
  <si>
    <t>项目建成后，可保障大春河小组500余亩柑橘地的灌溉用水，提高农田灌溉效率，改善经济作物灌溉条件，柑橘种植提质增效，亩均提高柑橘产值约1500元。补齐人饮设施短板。大春河小组，除以附近零星小箐水补给外，主要依靠团山窝铺沟渠为生产用水，由于年代久远及单点暴雨已产生3处塌方，严重影响大春河小组的生产。项目建设完成后受益人口153户536人（其中脱贫户3户9人、边缘易致贫户1户5人），解决群众生产用水困难情况。提高了农田灌溉率，优化了种养殖结构，扩大了社会效益，改善了生态效益，确保了大春河小组土地的生产条件，提高了柑橘、蔬菜等农作物的产量和品质。</t>
  </si>
  <si>
    <t>带动农户发展生产促进增产增收—其他 吸纳农村劳动力稳定就业增收—吸纳就业</t>
  </si>
  <si>
    <t>新平县者竜乡腰村民委员会</t>
  </si>
  <si>
    <t>建兴乡</t>
  </si>
  <si>
    <t>马鹿社区</t>
  </si>
  <si>
    <t>新平县建兴乡特种中药材（独蒜兰）组培室及示范基地建设项目</t>
  </si>
  <si>
    <t>组培室建设900㎡，中药材（独蒜兰）示范基地建设10亩。</t>
  </si>
  <si>
    <t>年生产组培苗1000万株以上，独蒜兰种植示范基地10亩，吸纳农村劳动力稳定就业25人，增加村集体经济5万元以上；推动特色中药材产业发展。</t>
  </si>
  <si>
    <t>新平县建兴乡马鹿社区居民委员会</t>
  </si>
  <si>
    <t>磨味村</t>
  </si>
  <si>
    <t>新平县建兴乡青储饲料产业发展及粪污利用建设项目</t>
  </si>
  <si>
    <t>1、3000亩青储饲料种植基地建设，管网、产业路及附属设施；2、青储饲料加工厂房，相关加工设备。</t>
  </si>
  <si>
    <t>逐步建成10000亩以上青储饲料种植基地，青储饲料加工场地（厂房）10亩，年加工青储饲料6万号以上，吸纳农村劳动力稳定就业50人，增加村集体经济10万元以上；推动养殖产业发展。</t>
  </si>
  <si>
    <t>1、吸纳农村劳动力稳定就业增收—吸纳就业                 2、 促进农户共享资产收益增收—土地流转获得租金</t>
  </si>
  <si>
    <t>新平县建兴乡磨味村民委员会</t>
  </si>
  <si>
    <t>盘龙村</t>
  </si>
  <si>
    <t>新平县建兴乡盘龙村洋坪GAP中药材种植认证项目</t>
  </si>
  <si>
    <t>1.50亩工厂化育苗大棚（6米高、钢架）；2.1600亩中药材基地建设，其中：（1）田间道路3公里配套排水沟；（2）500m3的蓄水池5个；（3）扬程100米的抽水站一座；（4）种植800亩紫花宽叶白芨、300亩黄精、260亩当归、300亩绞股蓝和板蓝根；3.60m2的中药材成品展示中心；4.建设1500m2的中药材仓储物流中心（简易彩钢瓦大棚、8米高）。</t>
  </si>
  <si>
    <t>建成核心示范区1800亩，设施种植50亩，吸纳农村劳动力稳定就业50人，增加村集体经济收入5万元；推动建兴乡中药材产业标准化种植。</t>
  </si>
  <si>
    <t>新平县建兴乡盘龙村民委员会</t>
  </si>
  <si>
    <t>挖窖村</t>
  </si>
  <si>
    <t>新平县建兴乡人参果种植基地产业管网建设项目</t>
  </si>
  <si>
    <r>
      <rPr>
        <sz val="10"/>
        <rFont val="方正仿宋_GBK"/>
        <charset val="134"/>
      </rPr>
      <t>50m</t>
    </r>
    <r>
      <rPr>
        <sz val="10"/>
        <rFont val="宋体"/>
        <charset val="134"/>
      </rPr>
      <t>³</t>
    </r>
    <r>
      <rPr>
        <sz val="10"/>
        <rFont val="方正仿宋_GBK"/>
        <charset val="134"/>
      </rPr>
      <t>水池3个，配套管网7936m.</t>
    </r>
  </si>
  <si>
    <t>通过水利设施建设，推动建兴乡挖窖村反季节人参果种植产业发展，人参果种植面积逐年增加，稳定在2000亩以上。</t>
  </si>
  <si>
    <t>新平县建兴乡挖窖村民委员会</t>
  </si>
  <si>
    <t>建兴村</t>
  </si>
  <si>
    <t>新平县建兴乡建兴村沙西利小组民族团结示范村（民族特色村）建设项目</t>
  </si>
  <si>
    <t>一、果蔬交易场所2044㎡：彩钢瓦钢架棚2044㎡，230元/㎡，小计470120元；地板硬化1874.5㎡，118元/㎡，小计221192元，共计691252元；
二果蔬堆放处200㎡，1443.44元/㎡，小计288688元。
三、民族团结进步示范氛围营造2万。</t>
  </si>
  <si>
    <t>以铸牢中华民族共同体意识为主线，不断提升改善农村生产生活条件，让社会主义核心价值观及铸牢中华民族共同体意识进一步深入人心。打造高山田园风光，保留传统风貌、传统村落文化为核心，实施特色产业培育、民族文化传承发展、民生改善等创建工程，整合各方资源，努力把建兴村沙西利小组培育成为特色产业发展成熟、基础设施完善的民族团结进步典范。
（一）进一步改善建兴村沙西利小组基础设施条件，改善村民生产生活条件，便利群众生产生活，提升村容村貌，巩固脱贫成效与乡村振兴有效衔接，进一步夯实村集体经济发展基础，发展壮大村集体经济，巩固农民增收基础，带动小组内61户202名群众稳步促进群众增收致富，促进各族人民共同发展、共同富裕，全面完成建兴村沙西利小组民族团结进步示范村建设任务。
（二）改善人居环境。进一步拓宽村民活动范围，改善了生活、生态环境，提高群众生活质量和幸福指数，群众生活质量提高的同时，进一步铸牢中华民族共同体意识，极大地提高小组生态环境质量。（三）带动群众增收致富。项目建成后覆盖果蔬种植面积1500亩，每亩可节省成本300元，增加收入45万元；交易市场建成后可交易农产品50吨/日，减少群众交易成本10万元；推动建兴村果蔬产业发展，促进农村经济、社会和生态环境的全面发展，农村农民生活水平逐步提高。</t>
  </si>
  <si>
    <t>新平县建兴乡建兴村民委员会</t>
  </si>
  <si>
    <t>扬武镇</t>
  </si>
  <si>
    <t>赵米克村</t>
  </si>
  <si>
    <t>新平县扬武镇赵米克村蔬菜交易市场建设项目</t>
  </si>
  <si>
    <r>
      <rPr>
        <sz val="10"/>
        <rFont val="方正仿宋_GBK"/>
        <charset val="134"/>
      </rPr>
      <t>概要：
2023年赵米克村辣椒产业被县级评为“一村一品”特色蔬菜 ，2024年共种植1300余亩，近年来种植面积持续扩大，产业发展优势凸显，已成为村民增收致富的主要“法宝”。但一直以来无固定场所进行交易，只能在扬马路旁进行交易，既影响村庄卫生也容易导致交通堵塞，存在较大安全隐患，急需新建固定的蔬菜交易市场。项目可借助已有露天停车场进行新建，可行性较高。建成后主要用途为蔬菜交易，也可作为停车场及应急避难场所，实现“一地多用”、“平急两用”，综合效益显著，同时项目覆盖范围广，可覆盖沿线其它村庄。项目的建设符合衔接产业发展、农民增收、农业增效需求。
主要内容：
1.场地硬化3700㎡；2.轻钢瓦棚搭建3700㎡；3.新建50m</t>
    </r>
    <r>
      <rPr>
        <sz val="10"/>
        <rFont val="宋体"/>
        <charset val="134"/>
      </rPr>
      <t>³</t>
    </r>
    <r>
      <rPr>
        <sz val="10"/>
        <rFont val="方正仿宋_GBK"/>
        <charset val="134"/>
      </rPr>
      <t>冷库3座；4.小型污水处理站1座；5.新建40吨地磅秤1个；6.新建20㎡管理房1间；7.货物装卸平台3个；8.水电及相关配套设施。</t>
    </r>
  </si>
  <si>
    <t>一、经济目标：
（一）农民增收。不断完善产业基础设施建设，持续推动“一村一品”产业发展与壮大，切实提高农民种植积极性，增加农民收入。
（二）农业增效。项目的建设完善蔬菜交易配套设施，实现传统田间分散零碎交易到规范管理集中交易的转变，对农业生产、发展具有提振信心的作用。
（三）壮大村集体经济。项目建成后，可通过收取合理租金、水电费、管理等费用，为壮大村集体经济注入新的活力源泉。
二、社会目标：
（一）缓解交通压力。蔬菜交易市场的建设有效缓解扬马路赵米克村段交通压力，消除安全隐患，切实保障人民群众的生命和财产安全。
（二）提高利用效率。集蔬菜交易市场、停车场、临时应急避难场所于一体，综合利用，充分发挥资源价值，实现“一地多用”、“平急两用”。
三、生态目标：
（一）污水处理排放。项目污水处理站同村庄污水排放、蔬菜交易市场污水排放相衔接，减轻水源污染。
（二）村庄环境提升。集中交易，对废弃果蔬进行统一处理，提升村庄卫生环境。</t>
  </si>
  <si>
    <t>新平县扬武镇赵米克村民委员会</t>
  </si>
  <si>
    <t>丕且莫村</t>
  </si>
  <si>
    <t>新平县扬武镇丕且莫村选果加工建设项目</t>
  </si>
  <si>
    <t>项目规划面积13亩，拟建仓库面积2000平方米，钢架厂房2500平方米，冷库800平方米，其他场地硬化2000平方米及其他配套设施。</t>
  </si>
  <si>
    <t>项目建成后，壮大村集体经济年收入20万左右。可将扬武镇区域内种植的7000余亩柑桔集中在扬武分选出售，增加种植户收入，推动粗放型农业产业向现代化农业产业的转变，为周边农户提供就近就业机会。</t>
  </si>
  <si>
    <t>新平县扬武镇丕且莫村民委员会</t>
  </si>
  <si>
    <t>老白甸村</t>
  </si>
  <si>
    <t xml:space="preserve">新平县扬武镇老白甸村二道箐小组民族团结示范村建设项目 </t>
  </si>
  <si>
    <t xml:space="preserve">村基础设施， 新平县扬武镇老白甸村二道箐人居环境整治示范点建设项目， 二道箐小组 ： 1.小组内部道路硬化3km，2.人畜分离点建设59套；3.排污净化池70立方；4.污水沟建设3km。 项目建成后，有效盘活白甸村二道箐小组丰富的土地资源，助力畜牧业发展，土地增值、产业兴旺、农民增收 助力老白甸村二道箐小组养殖业的发展，及产业结构调整推进美丽乡村建设。 改善村庄人居环境 </t>
  </si>
  <si>
    <t>通过项目的实施，牢牢把握民族工作主题，充分尊重群众意愿和发挥群众主体作用，以创建民族团结进步示范村寨为契机,全面开展民族团结进步示范村建设，把项目点建设成为产业强、群众富、村美人和谐的民族团结示范村；让农村居民享受城市生活的便利与美好、享受环境的清新与自然，提升公共服务水平缩小城乡差距的需要；尽可能改善小组的生产生活条件，增加群众经济收入，提高群众的精神文化生活，缩小与其他条件较好小组之间的差距，增进群众在民族团结工作方面的获得感和幸福感，调动群众参与村级治理的积极性和主动性，从而达到促进民族团结和巩固党的基层政权。</t>
  </si>
  <si>
    <t>新平县扬武镇老白甸村民委员会</t>
  </si>
  <si>
    <t>新平县县级传承人“彝族烟盒舞乐器制作”项目</t>
  </si>
  <si>
    <t>投资购买制作烟盒舞乐器设备，扩大生产规模。1.线锯机1台 ;2.电刨机2台;3.角磨机2台;4.手电钻2个;5.喷漆机1台;6.牛皮胶10厅；7.油漆20箱；8.竹子 200棵；9.层板200张；10.台钻1台；11.弦线10卷。</t>
  </si>
  <si>
    <t>通过项目实施，扩大生产规模，乐器成为了彝族群众之间无形的纽带，增进了族群的凝聚力。同时，因扬武彝族烟盒舞乐器小巧玲珑、便于携带、音色清脆悠扬，深受新平各民族喜爱，在整个县域民间广为流行，在与其他民族的交往交流交融中拉近了各族群众的和睦关系，促进了民族团结，在中华民族伟大复兴的道路上发挥着重要的社会功能和社会价值。</t>
  </si>
  <si>
    <t>新平县扬武镇扬武镇村民委员会</t>
  </si>
  <si>
    <t>新化乡</t>
  </si>
  <si>
    <t>新化社区</t>
  </si>
  <si>
    <t>新平县新化乡新化社区苹果产业种植基地建设项目</t>
  </si>
  <si>
    <t>建设规模200亩。建设内容:管理房500平方米；田间凝结石道路2000米；土拱膜水池500立方米6个；铺设管网PE管63mm、50mm、32mm共9500米；泵站I座；变压器及电力设施设备1套；土地整理200亩。</t>
  </si>
  <si>
    <t>通过项目建设，可以提高苹果种植的生产效率,降低生产成本,推动苹果产业向规模化、集约化、标准化的方向发展，能促进村集体经济壮大发展。</t>
  </si>
  <si>
    <t>新平县新化乡新化社区居民委员会</t>
  </si>
  <si>
    <t>大寨村</t>
  </si>
  <si>
    <t>新平县新化乡2025年大寨村烤房建设项目</t>
  </si>
  <si>
    <t>新化乡大寨新建1群烤房，配备主体房、管理房、配电房及室外配套工程等。</t>
  </si>
  <si>
    <t>罗武片区集中规划建设1群烤房，由村级统一组织实施商品化烘烤，建立与烟农的商品化烘烤服务联农带农机制，提高烟叶烘烤质量，降低群众烘烤成本，促进增加收入。</t>
  </si>
  <si>
    <t>新平县新化乡大寨村民委员会</t>
  </si>
  <si>
    <t>新平县新化乡新化社区示范社区建设项目</t>
  </si>
  <si>
    <r>
      <rPr>
        <sz val="10"/>
        <rFont val="方正仿宋_GBK"/>
        <charset val="134"/>
      </rPr>
      <t>用于新化社区农贸市场农产品交易区基础设施提升改造，按照单价120元/㎡，实施农特产品交易彩钢瓦大棚（含桁架、立柱、天沟、落水管）873.38㎡;单价28.8元/m，实施落水管建设（110PVC管）241m（含接头）；单价127.78元/㎡，实施农产品交易台（层板1.8m*0.9m，角钢支架高0.75m）353.04㎡；单价540元/m</t>
    </r>
    <r>
      <rPr>
        <sz val="10"/>
        <rFont val="宋体"/>
        <charset val="134"/>
      </rPr>
      <t>³</t>
    </r>
    <r>
      <rPr>
        <sz val="10"/>
        <rFont val="方正仿宋_GBK"/>
        <charset val="134"/>
      </rPr>
      <t>，实施交易区道路修复（4处，C25混凝土）3.04m</t>
    </r>
    <r>
      <rPr>
        <sz val="10"/>
        <rFont val="宋体"/>
        <charset val="134"/>
      </rPr>
      <t>³</t>
    </r>
    <r>
      <rPr>
        <sz val="10"/>
        <rFont val="方正仿宋_GBK"/>
        <charset val="134"/>
      </rPr>
      <t>；单价480元/m</t>
    </r>
    <r>
      <rPr>
        <sz val="10"/>
        <rFont val="宋体"/>
        <charset val="134"/>
      </rPr>
      <t>³</t>
    </r>
    <r>
      <rPr>
        <sz val="10"/>
        <rFont val="方正仿宋_GBK"/>
        <charset val="134"/>
      </rPr>
      <t>，实施市场排水沟（0.3m*0.3m，C25混凝土）7.6m</t>
    </r>
    <r>
      <rPr>
        <sz val="10"/>
        <rFont val="宋体"/>
        <charset val="134"/>
      </rPr>
      <t>³</t>
    </r>
    <r>
      <rPr>
        <sz val="10"/>
        <rFont val="方正仿宋_GBK"/>
        <charset val="134"/>
      </rPr>
      <t>（含开挖、垃圾清运）；单价164元/m，交易区排水管改造（φ200波纹管）324.4m（含开挖、埋管、路面恢复、垃圾清运）；单价214.4元/㎡，实施农特产品交易房（彩钢瓦复合板顶、钢架彩钢瓦墙、铝合金卷帘门）315㎡；单价393元/个，实施交易市场落水井3个；单价240元/个，完成交易市场洗手池17个；单价200元/人，排水沟盖板焊接（人工）4工日；单价360元/盏，交易区照明工程28盏；单价11元/m，实施市场摊位线划定1100m。</t>
    </r>
  </si>
  <si>
    <t>新化社区农贸市场农产品交易区提升改造项目的实施将极大改善群众的生产生活条件，提高群众的生活质量。对于基础设施的改善能够全面提升农贸市场农产品交易区的基础设施、交易条件和管理水平，为人民群众营造整洁、有序、安全的市场环境，增加群众收入渠道。项目的实施能加快民族团结进步示范社区创建的步伐，为推进乡村振兴奠定坚实的基础。同时，人民群众的卫生习惯素质得到提高，群众自力更生发展生产的信心倍增，为实现各民族团结、经济社会同步发展奠定了基础，将为少数民族社区巩固脱贫成果有效衔接乡村振兴树立标杆榜样。联农带农机制旨在通过紧密的利益联结，将农户与市场、商户与消费者等各方主体紧密联系起来，形成共同发展的良好局面，构建多元化的联农带农模式、加强市场基础设施建设与改造、强化政策支持与引导、建立风险防控机制等措施，可以推动乡镇农贸市场的现代化和规范化发展，实现农民增收和农村经济的持续繁荣。</t>
  </si>
  <si>
    <t>新化社区、新甸村、六竜村、甸末村、者渣村、鲁一尼村</t>
  </si>
  <si>
    <t>新平县新化乡依施河片区鱼拖味等11个村民小组饮水修缮（以工代赈）项目</t>
  </si>
  <si>
    <t>涉及老虎跳、鱼拖味、新营盘、小黑达、团山、扎地干、松树林、莫社代、左西莫、者渣、小戈租11个小组新建DN32内涂塑复合钢管主管1250m，更换村庄老化人饮管网：DN25内涂塑复合钢管11620m、DN20内涂塑复合钢管4930m、DN40内涂塑复合钢管4400m、DN50内涂塑复合钢管5500m。</t>
  </si>
  <si>
    <t>市水利局、市发展改革委</t>
  </si>
  <si>
    <t>项目能进一步提升农村人饮安全水平，巩固脱贫成效，以工代赈实施能促进当地群众增收。</t>
  </si>
  <si>
    <t>县水利局、县发展和改革局</t>
  </si>
  <si>
    <t>各乡镇</t>
  </si>
  <si>
    <t>新平县2025年小额贷款贴息项目</t>
  </si>
  <si>
    <t>2025年小额贷款贴息，规模950户。</t>
  </si>
  <si>
    <t>通过实施鼓励脱贫户小额贷款，达到发展生产，促进生产增收。</t>
  </si>
  <si>
    <t>新平县2025年村级公益性岗位项目</t>
  </si>
  <si>
    <t>为巩固薄弱脱贫户家庭收入，继续保障脱贫户安置公益性岗位-乡村保洁员工作。</t>
  </si>
  <si>
    <t>通过实施村级公益性岗位补助，达到脱贫户及监测户年人均增收1.2万元。</t>
  </si>
  <si>
    <t>县人社局、县农业农村局</t>
  </si>
  <si>
    <t>新平县2025年雨露计划补助项目</t>
  </si>
  <si>
    <t>雨露计划补助，每生每年补助3000元至5000元。</t>
  </si>
  <si>
    <t>通过职业教育帮扶补助和特困学生扶贫助学补助发放，减轻脱贫户家庭学生上学的经济压力，在校期间人均增加收入3000-5000元。</t>
  </si>
  <si>
    <t>县教体局、县农业农村局</t>
  </si>
  <si>
    <t>新平县2025年项目管理费</t>
  </si>
  <si>
    <t>2025年衔接资金项目相关绩效跟踪检查支出。</t>
  </si>
  <si>
    <t>加强资金使用监督管理，提高资金使用效益。</t>
  </si>
  <si>
    <t>新平县2025年跨省外出务工脱贫劳动力一次性交通补贴</t>
  </si>
  <si>
    <t>脱贫劳动力（含监测对象）跨省外出务工一次性交通补贴650人，补助1000元/人。</t>
  </si>
  <si>
    <t>通过实施脱贫劳动力（含监测对象）跨省外出务工一次性交通补贴，，增强省外务工积极性，可使脱贫劳动力（含监测对象）增加收入1000元。</t>
  </si>
  <si>
    <t>新平县2025年跨州市务工脱贫劳动力一次性交通补贴</t>
  </si>
  <si>
    <t>脱贫劳动力（含监测对象）跨州市务工一次性交通补贴600人，补助500元/人。</t>
  </si>
  <si>
    <t>通过实施脱贫劳动力（含监测对象）跨州市务工一次性交通补贴，增强跨州市务工积极性，可使脱贫劳动力（含监测对象）增加收入500元。</t>
  </si>
  <si>
    <t>新平县2025年就业培训费</t>
  </si>
  <si>
    <t>人社局2025年就业培训费。</t>
  </si>
  <si>
    <t>通过对脱贫户及监测户劳动力进行就业技术培训，脱贫劳动力掌握一门技术，从而达到相应增加就业收入。</t>
  </si>
  <si>
    <t>新平县支持联农带农经营主体奖补资金</t>
  </si>
  <si>
    <t>对在新平县内注册、投资、运营并符合要求带动小农户发展现代化农业，促进农民特别是脱贫人口持续增收的农业企业、农民专业合作社等经营主体进行奖补。</t>
  </si>
  <si>
    <t>为鼓励各类新型农业经营主体与农民建立稳定的利益联结机制，带动小农户发展现代农业，促进农民特别是脱贫人口持续增收。</t>
  </si>
  <si>
    <t>甘庄街道</t>
  </si>
  <si>
    <t>撮科</t>
  </si>
  <si>
    <t>元江县甘庄街道撮科村委会果蔬产业及配套基础设施建设项目</t>
  </si>
  <si>
    <t>1.果蔬销售市场提升改造工程：砌筑树池等630平方米，排水沟1200米，场地硬化2500平方米，挡墙360米等。2.基础设施建设工程：村内道路及场地硬化5800平方米，村内排水沟3500米等。</t>
  </si>
  <si>
    <t>通过新建果蔬市场，实现撮科西瓜、芒果以及各类蔬菜集中交易，间接提高撮科土地整治项目土地价格，增加农户收入，促进果蔬产业发展，促进乡村旅游发展。</t>
  </si>
  <si>
    <t>甘庄街道办事处</t>
  </si>
  <si>
    <t>甘庄</t>
  </si>
  <si>
    <t>元江县甘庄街道甘庄社区坝老小组产业发展及人居环境提升项目</t>
  </si>
  <si>
    <t>新建芒果产业道路300m，排污沟900m，安装水管2100m,砌筑花池200m，休闲场地硬化200㎡。</t>
  </si>
  <si>
    <t>通过芒果产业道路设施建设，提升农村人居环境、培育壮大乡村富民产业、农村精神文明建设、提高农村生活质量，村庄人居环境，解决群众出行难。满足农户生产生活需求，壮大芒果等产业发展，提高群众的经济收入，改善村民生活条件。</t>
  </si>
  <si>
    <t>干坝</t>
  </si>
  <si>
    <t>元江县甘庄街道干坝社区磨落珠小组人居环境及产业发展设施建设项目</t>
  </si>
  <si>
    <t>1.村内排水：DN400混凝土涵管400米；DN300混凝土涵管400米；DN200混凝土涵管800米；2.芒果产业发展挡土墙600立方米；3.农业生产道路硬化600米，宽3.5米；4.道路沿线、村内公共区域支砌庭院经济2400米；5.太阳能路灯20盏等。</t>
  </si>
  <si>
    <t>通过产业道路设施建设，提升村庄人居环境，解决群众出行难。满足农户生产生活需求，壮大芒果、蓝莓等产业发展，提高群众的经济收入，改善村民生活条件。促进乡村旅游发展，提升人居环境品质。</t>
  </si>
  <si>
    <t>红新</t>
  </si>
  <si>
    <t>元江县甘庄街道红新社区沙箐小组芒果产业及村内基础设施建设项目</t>
  </si>
  <si>
    <t>新建产业发展道路0.3公里，排污沟1.5公里，村内巷道硬化3200㎡，盘活公共资产120㎡。</t>
  </si>
  <si>
    <t>通过产业道路设施建设，提升村庄人居环境，解决群众出行难。满足农户生产生活需求，壮大芒果产业发展，提高群众的经济收入，改善村民生活条件。</t>
  </si>
  <si>
    <t>阿不都</t>
  </si>
  <si>
    <t>元江县甘庄街道阿不都村委会凹腰山小组人居环境整治项目</t>
  </si>
  <si>
    <r>
      <rPr>
        <sz val="10"/>
        <rFont val="方正仿宋_GBK"/>
        <charset val="134"/>
      </rPr>
      <t>新建公厕一座48㎡，产业道路硬化1600㎡，村内巷道硬化1200㎡，农产品交易场地硬化600㎡，排污沟1500m,挡土墙120m</t>
    </r>
    <r>
      <rPr>
        <sz val="10"/>
        <rFont val="宋体"/>
        <charset val="134"/>
      </rPr>
      <t>³</t>
    </r>
    <r>
      <rPr>
        <sz val="10"/>
        <rFont val="方正仿宋_GBK"/>
        <charset val="134"/>
      </rPr>
      <t>。</t>
    </r>
  </si>
  <si>
    <t>该项目的实施将完善村内基础设施建设，补齐人居环境脏乱差的短板，提升村民居住体验。同时，通过对村庄人居环境的治理，生产生活污水得到集中过滤后排放，使村庄环境基本干净有序，达到团结和谐的目标。</t>
  </si>
  <si>
    <t>红河街道</t>
  </si>
  <si>
    <t>大水平社区</t>
  </si>
  <si>
    <t>元江县红河街道大水平社区马扎片区乡村提质改造项目</t>
  </si>
  <si>
    <r>
      <rPr>
        <sz val="10"/>
        <rFont val="方正仿宋_GBK"/>
        <charset val="134"/>
      </rPr>
      <t>新建主管1056m，路面硬化面积11281.44㎡，新建2m</t>
    </r>
    <r>
      <rPr>
        <sz val="10"/>
        <rFont val="宋体"/>
        <charset val="134"/>
      </rPr>
      <t>³</t>
    </r>
    <r>
      <rPr>
        <sz val="10"/>
        <rFont val="方正仿宋_GBK"/>
        <charset val="134"/>
      </rPr>
      <t>成品玻璃钢化粪池55座，9㎡化粪池盖板。新建公厕1座，建筑面积55.5m</t>
    </r>
    <r>
      <rPr>
        <sz val="10"/>
        <rFont val="宋体"/>
        <charset val="134"/>
      </rPr>
      <t>²</t>
    </r>
    <r>
      <rPr>
        <sz val="10"/>
        <rFont val="方正仿宋_GBK"/>
        <charset val="134"/>
      </rPr>
      <t>。</t>
    </r>
  </si>
  <si>
    <t>马扎小组乡村提质改造项目旨在全面提升乡村基础设施和居住环境，促进乡村经济与社会的可持续发展，改善居民生活质量。改善后的乡村环境将吸引更多游客与投资，促进当地经济多元化发展。优化的基础设施与生活环境将显著提升居民的生活质量，增强社区凝聚力。</t>
  </si>
  <si>
    <t>红河街道办事处</t>
  </si>
  <si>
    <t>元江县红河街道麻子寨农村千万工程项目</t>
  </si>
  <si>
    <t>建设完善的生活污水收集管网，新建雨水分离系统，农产品交易场地平整硬化1600㎡，灌溉水沟修缮607m等。</t>
  </si>
  <si>
    <t>红河街道麻子寨农村千万工程项目将有效解决村子的生活污水问题，实现生活污水处理率从当前水平提升至95%以上，有效控制生活污水直排现象。改善当地水环境，打造一个绿色、生态、宜居的农村社区，为居民提供更加健康、舒适的生活环境，为乡村振兴贡献力量。</t>
  </si>
  <si>
    <t>元江县红河街道荔枝树农村千万工程项目</t>
  </si>
  <si>
    <t>建设完善的生活污水收集管网2000m，污水处理池等。</t>
  </si>
  <si>
    <t>红河街道荔枝树农村千万工程项目将有效解决村子的生活污水问题，实现生活污水处理率从当前水平提升至95%以上，有效控制生活污水直排现象。改善当地水环境，打造一个绿色、生态、宜居的农村社区，为居民提供更加健康、舒适的生活环境，为乡村振兴贡献力量。</t>
  </si>
  <si>
    <t>澧江街道</t>
  </si>
  <si>
    <t>南昏村</t>
  </si>
  <si>
    <t>元江县澧江街道南昏村委会南昏小组人畜分离工程项目</t>
  </si>
  <si>
    <r>
      <rPr>
        <sz val="10"/>
        <rFont val="方正仿宋_GBK"/>
        <charset val="134"/>
      </rPr>
      <t>场地开挖平整2000平方米、圈舍1500㎡、排污管400m、污水处理池9㎡、道路硬化500㎡、M7.5浆砌石挡墙150m</t>
    </r>
    <r>
      <rPr>
        <sz val="10"/>
        <rFont val="宋体"/>
        <charset val="134"/>
      </rPr>
      <t>³</t>
    </r>
    <r>
      <rPr>
        <sz val="10"/>
        <rFont val="方正仿宋_GBK"/>
        <charset val="134"/>
      </rPr>
      <t>、饮水管800m等。</t>
    </r>
  </si>
  <si>
    <t>通过项目的实施，完善南昏小组的基础设施，改善人居环境，提高村民生产生活条件，带动村民增收致富，有力推进乡村振兴。</t>
  </si>
  <si>
    <t>澧江街道办事处</t>
  </si>
  <si>
    <t>昆仕村</t>
  </si>
  <si>
    <t>元江县澧江街道南洒社区昆仕小组人居环境治理及人畜分离工程项目</t>
  </si>
  <si>
    <r>
      <rPr>
        <sz val="10"/>
        <rFont val="方正仿宋_GBK"/>
        <charset val="134"/>
      </rPr>
      <t>1.两污治理：排污管900m、有盖排水沟900m，污水处理池1座10㎡、公厕1座、村内道路硬化1500㎡、垃圾房1个、M7.5浆砌石挡墙200m</t>
    </r>
    <r>
      <rPr>
        <sz val="10"/>
        <rFont val="宋体"/>
        <charset val="134"/>
      </rPr>
      <t>³</t>
    </r>
    <r>
      <rPr>
        <sz val="10"/>
        <rFont val="方正仿宋_GBK"/>
        <charset val="134"/>
      </rPr>
      <t>；2.人畜分离：猪圈1500㎡。</t>
    </r>
  </si>
  <si>
    <t>通过项目的实施，完善昆仕小组的基础设施，改善人居环境，提高村民生产生活条件，带动村民增收致富，有力推进乡村振兴。</t>
  </si>
  <si>
    <t>南洒村</t>
  </si>
  <si>
    <t>元江县澧江街道南洒社区南洒小组人畜分离工程项目</t>
  </si>
  <si>
    <r>
      <rPr>
        <sz val="10"/>
        <rFont val="方正仿宋_GBK"/>
        <charset val="134"/>
      </rPr>
      <t>建设场地开挖平整2000平方米、圈舍2000㎡、排污管200m、污水处理池9㎡、道路硬化300㎡、M7.5浆砌石挡墙100m</t>
    </r>
    <r>
      <rPr>
        <sz val="10"/>
        <rFont val="宋体"/>
        <charset val="134"/>
      </rPr>
      <t>³</t>
    </r>
    <r>
      <rPr>
        <sz val="10"/>
        <rFont val="方正仿宋_GBK"/>
        <charset val="134"/>
      </rPr>
      <t>、饮水管400m等。</t>
    </r>
  </si>
  <si>
    <t>通过项目的实施，完善南洒小组的基础设施，改善人居环境，提高村民生产生活条件，带动村民增收致富，有力推进乡村振兴。</t>
  </si>
  <si>
    <t>深沟村</t>
  </si>
  <si>
    <t>元江县澧江街道龙潭社区深沟小组人居环境治理工程</t>
  </si>
  <si>
    <r>
      <rPr>
        <sz val="10"/>
        <rFont val="方正仿宋_GBK"/>
        <charset val="134"/>
      </rPr>
      <t>建设两污治理：排污管1㎞、有盖排水沟500m，污水处理池12m</t>
    </r>
    <r>
      <rPr>
        <sz val="10"/>
        <rFont val="宋体"/>
        <charset val="134"/>
      </rPr>
      <t>³</t>
    </r>
    <r>
      <rPr>
        <sz val="10"/>
        <rFont val="方正仿宋_GBK"/>
        <charset val="134"/>
      </rPr>
      <t>、公厕1座、村内道路硬化1200㎡、垃圾房1个、M7.5浆砌石挡墙200m</t>
    </r>
    <r>
      <rPr>
        <sz val="10"/>
        <rFont val="宋体"/>
        <charset val="134"/>
      </rPr>
      <t>³</t>
    </r>
    <r>
      <rPr>
        <sz val="10"/>
        <rFont val="方正仿宋_GBK"/>
        <charset val="134"/>
      </rPr>
      <t>等。</t>
    </r>
  </si>
  <si>
    <t>通过项目的实施，完善深沟小组公共基础设施，明显改善生产生活条件，有效提升小组村容村貌，改善人居环境。有力推进乡村振兴。</t>
  </si>
  <si>
    <t>龙潭乡</t>
  </si>
  <si>
    <t>大哨</t>
  </si>
  <si>
    <t>元江县龙潭乡大哨村委会双箐小组生猪养殖及村内设施建设项目</t>
  </si>
  <si>
    <t>（一）新建人畜分离猪圈70间，配套12立方米化粪池2座；（二）新建果蔬交易场所300平方米；（三）产业道路硬化400平方米，太阳能路灯10盏。</t>
  </si>
  <si>
    <t>项目建设时利用当地现有场地，项目规划新建70间猪舍，发展67户农户生猪养殖产业，以壮大农户养殖产业发展，提高农户经济收入为目标。以户均养殖3头生猪计算，计划出栏210头生猪，一年出栏一次，年出栏210头，预计增加村民经济收入47.25万元。同时，通过该项目的实施，将吸引更多的青年返乡创业，发展乡村经济，以实现村民人均年纯收入大幅增长为目标。项目的实施建设，使群众的生活环境得到改善，为提高全村的生活质量创造了基本条件，对提高农户养殖产业收入，改善农村公共服务设施，改善人居环境具有十分重要的意义，巩固提升了脱贫成果，坚定了双箐小组迈向乡村振兴的步伐。</t>
  </si>
  <si>
    <t>龙潭乡人民政府</t>
  </si>
  <si>
    <t>（一）人畜分离猪圈40间，化粪池2座，场地开挖及硬化等；（二）果蔬交易场所200平方米；（三）村内污水管网建设1200米，氧化塘1座。</t>
  </si>
  <si>
    <t>项目建设时利用当地现有场地，项目规划新建30间猪舍，发展30户农户生猪养殖产业，以壮大农户养殖产业发展，提高农户经济收入为目标。以户均养殖3头生猪计算，计划出栏90头生猪，一年出栏一次，年出栏210头，预计增加村民经济收入20.25万元。同时，通过该项目的实施，将吸引更多的青年返乡创业，发展乡村经济，以实现村民人均年纯收入大幅增长为目标。项目的实施建设，使群众的生活环境得到改善，为提高全村的生活质量创造了基本条件，对提高农户养殖产业收入，改善农村公共服务设施，改善人居环境具有十分重要的意义，巩固提升了脱贫成果，坚定了作吉下寨小组迈向乡村振兴的步伐。</t>
  </si>
  <si>
    <t>阿乃</t>
  </si>
  <si>
    <t>元江县龙潭乡阿乃村委会阿乃小组生猪肉、牛养殖及村内设施建设项目</t>
  </si>
  <si>
    <t>（一）人畜分离工程建设项目。①新建猪圈30间，两层，配套12立方米化粪池1座。②新建牛圈30间，配套12立方米化粪池1座；（二）村内污水治理工程。①新建污水管1600米；②污水检查井140个；③12立方米化粪池1座。</t>
  </si>
  <si>
    <t>项目建设时利用当地现有场地，项目规划新建30间猪舍、牛圈，发展30户农户生猪、肉牛养殖产业，以壮大农户养殖产业发展，提高农户经济收入为目标。以户均养殖3头生猪、2头肉牛计算，计划出栏90头生猪、60头肉牛，生猪一年出栏一次，肉牛2年出栏一次，年出栏90头生猪、30头肉牛，预计增加村民经济收入50.25万元。同时，通过该项目的实施，将吸引更多的青年返乡创业，发展乡村经济，以实现村民人均年纯收入大幅增长为目标。项目的实施建设，使群众的生活环境得到改善，为提高全村的生活质量创造了基本条件，对提高农户养殖产业收入，改善农村公共服务设施，改善人居环境具有十分重要的意义，巩固提升了脱贫成果，坚定了阿乃小组迈向乡村振兴的步伐。</t>
  </si>
  <si>
    <t>安龙</t>
  </si>
  <si>
    <t>元江县龙潭乡安龙社区龙潭小组村内生产道路建设工程</t>
  </si>
  <si>
    <t>（一）新建产业道路1500米，宽2米，面积约3000㎡，太阳能路灯20盏；（二）村内污水沟修建80米，新建化粪池2座</t>
  </si>
  <si>
    <t>通过项目的实施，进一步改善了村内生产生活条件，由于项目点集中位于龙潭乡集镇，属于乡政治经济中心，龙潭乡的交通枢纽，交通便利，项目建成后，将改善项目区群众生产生活水平，解决村民发展中的难点问题，促进龙潭组经济发展，对推动山区农业农村生产发展发挥巨大作用，助力乡村振兴战略的推进</t>
  </si>
  <si>
    <t>咪哩乡</t>
  </si>
  <si>
    <t>咪哩社区</t>
  </si>
  <si>
    <t>元江县咪哩乡咪哩组人居环境及旅游产业发展基础设施建设项目</t>
  </si>
  <si>
    <t>（一）排污。1、HDPE双壁波纹排水管（DN200污水支管）3200米，2、钢带增强PE螺旋波纹管（污水主管）2200米，3、UPVC排水管1500米，4、成品玻璃化粪池18座，5、污水检查井200座，6、沉泥井80座，7、氧化塘2座。（二）排水。1、径流截面300*400的排水沟1000米，2、径流截面400*500的排水沟800米，3.沟盖板50立方米，4、防洪沟150米。（三）其他旅游基础设施。1.村内旅游道路（青石板道路面层）铺装4500平方米，2、挂壁式路灯65盏，3、咪哩组农产品集散中心建设。</t>
  </si>
  <si>
    <t>该项目的实施将有效发挥咪哩组红色民俗文化资源优势，大力提升村庄风貌，补齐咪哩组红色文旅产业基础设施短板，提高农户经济收入，把咪哩组打造成有宜居生活条件、有主导产业、有市场主体带动、有集体经济、有村级治理的“五有”宜居宜业和美乡村。</t>
  </si>
  <si>
    <t>咪哩乡人民政府</t>
  </si>
  <si>
    <t>瓦纳村</t>
  </si>
  <si>
    <t>元江县咪哩乡瓦纳组人居环境及产业发展设施建设项目</t>
  </si>
  <si>
    <t>（一）排污。1、HDPE双壁波纹排水管（DN200污水支管）3500米，2、钢带增强PE螺旋波纹管（污水主管）2460米，3、UPVC排水管1645米，4、成品玻璃化粪池18座，5、污水检查井225座，6、沉泥井110座，7、氧化塘3座。（二）灌溉沟渠。1、径流截面300*400的排水沟800米，2、径流截面400*500的排水沟500米，3.沟盖板37立方米，4、防洪沟130米。（三）其他基础设施。1.青石板道路面层3500平方米，2、洗物池6座，3、水池1座，4、挂壁式路灯65盏，5、产品交易场地1200平方米，6、公厕2座。</t>
  </si>
  <si>
    <t>该项目的实施将提高村内约1200平方米闲置土地的利用率，通过示范区高原特色农产品交易市场的建设，补齐产业短板，拓宽农特产品销路，提高农户经济收入。同时，通过对村庄人居环境的治理，生产生活污水得到集中过滤后排放，使村庄环境基本干净有序，达到团结和谐的目标。</t>
  </si>
  <si>
    <t>哈罗村</t>
  </si>
  <si>
    <t>元江县咪哩乡哈罗村紫哈组人居环境整治项目</t>
  </si>
  <si>
    <t>（一）排污。1、HDPE双壁波纹排水管（DN200污水支管）1200米，2、钢带增强PE螺旋波纹管（污水主管）800米，3、成品玻璃化粪池10座，4、污水检查井68座，5、沉泥井40座，6、氧化塘1座；（二）排水。1、径流截面300*400的排水沟200米，2、径流截面400*500的排水沟150米，3.沟盖板15立方米；（三）其他基础设施。1.青石板道路面层1000平方米，2.挂壁式路灯35盏，3、室外交易场地1200平方米，4、公厕1座。</t>
  </si>
  <si>
    <t>甘岔村</t>
  </si>
  <si>
    <t>元江县咪哩乡甘岔村新寨组人居环境整治项目</t>
  </si>
  <si>
    <t>（一）排污。1、HDPE双壁波纹排水管（DN200污水支管）1000米，2、钢带增强PE螺旋波纹管（污水主管）700米，3、UPVC排水管400米，4、成品玻璃化粪池6座，5、污水检查井62座，6、沉泥井35座，7、氧化塘1座。（二）沟渠。1、径流截面300*400的排水沟200米，2、径流截面400*500的排水沟150米，3.沟盖板15立方米，4、防洪沟65米。（三）其他基础设施。1.青石板道路面层900平方米，2.挂壁式路灯30盏，3、农产品交易场地1000平方米，4、公厕1座。</t>
  </si>
  <si>
    <t>该项目的实施将提高村内约1000平方米闲置土地的利用率，通过示范区高原特色农产品交易市场的建设，补齐产业短板，拓宽农特产品销路，提高农户经济收入。同时，通过对村庄人居环境的治理，生产生活污水得到集中过滤后排放，使村庄环境基本干净有序，达到团结和谐的目标。</t>
  </si>
  <si>
    <t>元江县咪哩乡甘岔村新安寨人居环境整治项目</t>
  </si>
  <si>
    <t>（一）排污。1、HDPE双壁波纹排水管（DN200污水支管）1000米，2、钢带增强PE螺旋波纹管（污水主管）700米，3、UPVC排水管400米，4、成品玻璃化粪池6座，5、污水检查井62座，6、沉泥井35座，7、氧化塘1座。（二）沟渠。1、径流截面300*400的排水沟200米，2、径流截面400*500的排水沟150米，3.沟盖板15立方米，4、防洪沟65米。（三）其他基础设施。1.青石板道路面层800平方米，2.挂壁式路灯30盏，3、农产品交易场地900平方米，4、公厕1座。</t>
  </si>
  <si>
    <t>元江县咪哩乡甘岔村新房村人居环境整治项目</t>
  </si>
  <si>
    <t>（一）排污。1、HDPE双壁波纹排水管（DN200污水支管）1000米，2、钢带增强PE螺旋波纹管（污水主管）700米，3、UPVC排水管400米，4、成品玻璃化粪池6座，5、污水检查井62座，6、沉泥井35座，7、氧化塘1座。（二）沟渠。1、径流截面300*400的排水沟200米，2、径流截面400*500的排水沟150米，3.沟盖板15立方米，4、防洪沟65米。（三）其他基础设施。1.青石板道路面层900平方米，2.挂壁式路灯30盏，3、交易场地500平方米，4、公厕1座。</t>
  </si>
  <si>
    <t>元江县咪哩乡哈罗村委会大锡厂组人居环境及产业发展建设项目</t>
  </si>
  <si>
    <t>1、特色农产品交易市场800㎡，2、村内雨污分流（排污管网2公里，排水沟渠1公里），3、小型氧化塘建造3座，4、产业道路硬化2公里，5、垃圾处理设施2座，6、新建公厕1座，7、路灯照明25盏，文化宣传建设等。</t>
  </si>
  <si>
    <t>该项目的实施将提高村内约800平方米闲置土地的利用率，通过示范区高原特色农产品交易市场的建设，补齐产业短板，拓宽农特产品销路，提高农户经济收入。同时，通过对村庄人居环境的治理，生产生活污水得到集中过滤后排放，使村庄环境基本干净有序，达到团结和谐的目标。</t>
  </si>
  <si>
    <t>元江县咪哩乡哈罗村委会干田寨组人居环境及产业发展建设项目</t>
  </si>
  <si>
    <t>1、特色农产品交易市场800㎡，2、村内雨污分流（排污管网2公里，排水沟渠1公里），3、小型氧化塘建造1座，4、产业道路硬化2公里，5、垃圾处理设施2座，6、新建公厕1座，7、路灯照明25盏，文化宣传建设等。</t>
  </si>
  <si>
    <t>元江县咪哩乡革命老区茶产业配套设施项目（二期）</t>
  </si>
  <si>
    <t>项目用地600亩，建筑面积1980平方米，项目以阿波极目茶园生态资源为基础，在一期项目的基础上，补充建设红色教育研学基地500㎡、茶园学苑200㎡、亲子拓展营1600㎡等内容，着力把茶园打造成集红色、研学、茶意一体的乡村旅游目的地。</t>
  </si>
  <si>
    <t>茶产业是促进农民增收，支撑种茶地区确保不发生规模性返贫的重要产业，也是满足人民美好生活需要、优化生态环境、促进乡村振兴、传播中华优秀传统文化的重要产业。项目建成后，实现资产保值增值的同时，增加了村级集体经济收入，在完善村级服务体系、促进村级经济发展、培育发展壮大村级集体经济、促进农村和谐发展均具有很好的带动作用。并且将全面构筑咪哩乡游客接待网络，为游客提供旅游交通、餐饮、购物、电商服务、信息咨询等吃住玩一体服务，提升咪哩乡整体旅游形象，壮大旅游文化产业发展。“</t>
  </si>
  <si>
    <t>那诺乡</t>
  </si>
  <si>
    <t>打芒村、哈施村</t>
  </si>
  <si>
    <t>元江县那诺乡甘蔗产业发展配套项目</t>
  </si>
  <si>
    <t>涉及甘蔗种植3000亩，建设水池1000方2座；产业路修复2000米；动力电源建设1000米；建设榨糖中转站、脱叶厂1座。</t>
  </si>
  <si>
    <t>坚持科技创新引领，争取科技项目支持，加强与科研院所合作，强化招商引资，“沿链”“聚园”发展，紧紧围绕“一根甘蔗吃干榨尽”推动“一县一业”特色县建设，全力打造上中下游联动的蔗糖产业链，开发以“糖产品、蔗渣、糖蜜、滤泥、蔗叶蔗梢蔗渣综合利用及其他”为内容的“5+N”蔗糖产业链模式，形成以甘蔗基地为基础的“糖、酒、纸、饲、畜、肥、药、新材料”全产业链发展格局，实现科技赋能蔗糖全产业链高质量可持续发展。</t>
  </si>
  <si>
    <t>那诺乡人民政府</t>
  </si>
  <si>
    <t>猪街村</t>
  </si>
  <si>
    <t>元江县那诺乡猪街茶产业配套设施</t>
  </si>
  <si>
    <t>1.新建猪街茶农业社会化服务中心400㎡（81万元）；2.茶厂加工厂房提升改造200㎡（15万元），自动茶叶压饼机、龙珠机1套、包装机（共20万元）；3.标准化种植示范基地500亩（0.4万元/亩，共20万元）、新建茶园生产道路3km（5万元/km，共15万元）、浇灌管网3km（3万元/km，共9万元）、200立方米水池2个（15万元/个，共30万元）、茶苗育苗基地5亩（3万元/亩，共15万元）；4.新建水井、营盘排污沟3km（500元/m，15万元）、氧化塘2座（16万元）、化粪池2座（14万元）、检查井100座（10万元）；5.茶厂进场道路800m，40万。</t>
  </si>
  <si>
    <t>通过“茶园+研学、茶园+文创、茶园+运动、茶园+休闲度假”等多种方式，形成以茶促收，助力乡村振兴。</t>
  </si>
  <si>
    <t>打芒村</t>
  </si>
  <si>
    <t>元江县那诺乡打芒村格普亚郎片区“千万工程”村内整治及梯田产业发展项目</t>
  </si>
  <si>
    <r>
      <rPr>
        <sz val="10"/>
        <rFont val="方正仿宋_GBK"/>
        <charset val="134"/>
      </rPr>
      <t>1.哈尼农业文化遗产保护——“稻鱼共生”种养殖示范地20亩，梯田红米套养本地田螺、谷茬鱼和泥鳅黄鳝、鸭子养殖；2.新建稻谷交易场所300㎡，梯田产业道路1200m</t>
    </r>
    <r>
      <rPr>
        <sz val="10"/>
        <rFont val="宋体"/>
        <charset val="134"/>
      </rPr>
      <t>²</t>
    </r>
    <r>
      <rPr>
        <sz val="10"/>
        <rFont val="方正仿宋_GBK"/>
        <charset val="134"/>
      </rPr>
      <t>。3.哈波力、给普一、二组雨污分离5km，16m</t>
    </r>
    <r>
      <rPr>
        <sz val="10"/>
        <rFont val="宋体"/>
        <charset val="134"/>
      </rPr>
      <t>³</t>
    </r>
    <r>
      <rPr>
        <sz val="10"/>
        <rFont val="方正仿宋_GBK"/>
        <charset val="134"/>
      </rPr>
      <t>化粪池4座，新建水冲公厕2座，垃圾箱10个，路灯安装20盏，村内道路硬化800m</t>
    </r>
    <r>
      <rPr>
        <sz val="10"/>
        <rFont val="宋体"/>
        <charset val="134"/>
      </rPr>
      <t>²</t>
    </r>
    <r>
      <rPr>
        <sz val="10"/>
        <rFont val="方正仿宋_GBK"/>
        <charset val="134"/>
      </rPr>
      <t>。</t>
    </r>
  </si>
  <si>
    <t>1.通过产业设施建设，保护和发展梯田产业，提升生产力，提高村民发展梯田产业的积极性，满足农户生产生活需求，壮大产业发展，提高群众的经济收入，改善村民生活条件。
2.通过村内基础设施建设，提升村庄人居环境，解决农村两污治理，改善村容村貌；</t>
  </si>
  <si>
    <t>元江县那诺乡打芒村所垤组“千万工程”村内整治及产业发展项目</t>
  </si>
  <si>
    <t>1.新建产业灌溉沟渠2km；2.新建公厕2座；3.雨污分离2km，化粪池1座、氧化塘1座；4.村内道路2000㎡；5.太阳能路灯10盏、垃圾箱10支</t>
  </si>
  <si>
    <t>1.通过产业设施建设，保护和发展提梯田产业，提升生产力，提高村民发展梯田产业的积极性，满足农户生产生活需求，壮大产业发展，提高群众的经济收入，改善村民生活条件。
2.通过村内基础设施建设，提升村庄人居环境，解决农村两污治理，改善村容村貌；</t>
  </si>
  <si>
    <t>哈施村</t>
  </si>
  <si>
    <t>元江县那诺乡哈施村科马汉台、垤哈哈马“千万工程”村内整治及梯田产业发展项目</t>
  </si>
  <si>
    <r>
      <rPr>
        <sz val="10"/>
        <rFont val="方正仿宋_GBK"/>
        <charset val="134"/>
      </rPr>
      <t>1.村内基础设施：雨污分离3km，16m</t>
    </r>
    <r>
      <rPr>
        <sz val="10"/>
        <rFont val="Times New Roman"/>
        <charset val="134"/>
      </rPr>
      <t>³</t>
    </r>
    <r>
      <rPr>
        <sz val="10"/>
        <rFont val="方正仿宋_GBK"/>
        <charset val="134"/>
      </rPr>
      <t>化粪池3座，水冲厕2座，路灯安装20盏，垃圾箱12个。2.产业设施建设：烟区道路建设6km，烤烟分级点场地硬化400m</t>
    </r>
    <r>
      <rPr>
        <sz val="10"/>
        <rFont val="Times New Roman"/>
        <charset val="134"/>
      </rPr>
      <t>²</t>
    </r>
    <r>
      <rPr>
        <sz val="10"/>
        <rFont val="方正仿宋_GBK"/>
        <charset val="134"/>
      </rPr>
      <t>，彩钢瓦大棚搭建400m</t>
    </r>
    <r>
      <rPr>
        <sz val="10"/>
        <rFont val="Times New Roman"/>
        <charset val="134"/>
      </rPr>
      <t>²</t>
    </r>
    <r>
      <rPr>
        <sz val="10"/>
        <rFont val="方正仿宋_GBK"/>
        <charset val="134"/>
      </rPr>
      <t>，烟区标准化建设30亩。</t>
    </r>
  </si>
  <si>
    <t>1.通过村内基础设施建设，提升村庄人居环境，解决农村两污治理，改善村容村貌；
2.通过产业设施建设，发展提升生产力，提高村民发展烤烟产业的积极性，满足农户生产生活需求，壮大产业发展，提高群众的经济收入，改善村民生活条件。</t>
  </si>
  <si>
    <t>者党村</t>
  </si>
  <si>
    <t>元江县者党村委会者党组“千万工程”村内整治及工业辣椒产业发展项目</t>
  </si>
  <si>
    <r>
      <rPr>
        <sz val="10"/>
        <rFont val="方正仿宋_GBK"/>
        <charset val="134"/>
      </rPr>
      <t>1.新建雨污分离管网2km、沉砂池1座、氧化塘1座；2.村内道路2000㎡；3.灌溉管网0.8km；4.辣椒育苗基地2亩、辣椒示范基地20亩；交易大棚搭建300m</t>
    </r>
    <r>
      <rPr>
        <sz val="10"/>
        <rFont val="宋体"/>
        <charset val="134"/>
      </rPr>
      <t>²</t>
    </r>
    <r>
      <rPr>
        <sz val="10"/>
        <rFont val="方正仿宋_GBK"/>
        <charset val="134"/>
      </rPr>
      <t>；</t>
    </r>
  </si>
  <si>
    <t>那诺社区</t>
  </si>
  <si>
    <t>元江县那诺乡那诺社区中药材加工烘干冷藏项目</t>
  </si>
  <si>
    <t>1.建设中药材加工车间、烘干车间、冷藏库、储存库、运输场地等设施；2.购置生产设备和检测设备；</t>
  </si>
  <si>
    <t>通过建设中药材加工车间，大力发展林下经济，满足林下中草药生产、加工、储藏的全过程，提高群众的经济收入，壮大村集体经济；</t>
  </si>
  <si>
    <t>洼垤乡</t>
  </si>
  <si>
    <t>罗垤村</t>
  </si>
  <si>
    <t>元江县洼垤乡罗垤村罗垤组宜居宜业乡村振兴示范村建设项目</t>
  </si>
  <si>
    <r>
      <rPr>
        <sz val="10"/>
        <rFont val="方正仿宋_GBK"/>
        <charset val="134"/>
      </rPr>
      <t>一是生活污水治理：新建排污沟100m,修复污水沟80m；二是生活垃圾治理：新建垃圾房13㎡一座；三是防洪沟建设150m；四是村貌整治提升：（村内挡土墙50m</t>
    </r>
    <r>
      <rPr>
        <sz val="10"/>
        <rFont val="宋体"/>
        <charset val="134"/>
      </rPr>
      <t>³</t>
    </r>
    <r>
      <rPr>
        <sz val="10"/>
        <rFont val="方正仿宋_GBK"/>
        <charset val="134"/>
      </rPr>
      <t>，巷道硬化50m）；五是村内主要干道建设（挡土墙700m</t>
    </r>
    <r>
      <rPr>
        <sz val="10"/>
        <rFont val="宋体"/>
        <charset val="134"/>
      </rPr>
      <t>³</t>
    </r>
    <r>
      <rPr>
        <sz val="10"/>
        <rFont val="方正仿宋_GBK"/>
        <charset val="134"/>
      </rPr>
      <t>，涵管12m,毛石砌筑沉砂池8㎡）；六是农村水源点保护（山体挡土空心砖墙50m；千方水池安全设施150m，周边环境卫生整治）；七是村内坝塘周边安全防护设施130m。以及其它附属工程。八是闲置资产盘活利用（人畜饮水管网铺设500m,太阳能灯5盏）；九是村内临危建筑隐患排除和加固（拆除因自然灾害倒塌的牲畜养殖房1000㎡，完成治理山体滑坡挡土墙工程200m</t>
    </r>
    <r>
      <rPr>
        <sz val="10"/>
        <rFont val="宋体"/>
        <charset val="134"/>
      </rPr>
      <t>³</t>
    </r>
    <r>
      <rPr>
        <sz val="10"/>
        <rFont val="方正仿宋_GBK"/>
        <charset val="134"/>
      </rPr>
      <t>）；</t>
    </r>
  </si>
  <si>
    <t>通过学好用好“千万工程”经验，以农村生活污水、生活垃圾治理、村貌整治、饮水安全等工程建设为抓手，激发乡村振兴新动能，塑造乡村风貌新气质，持续促进城乡融合发展、乡村宜居宜业，努力打造乡村振兴示范村。</t>
  </si>
  <si>
    <t>洼垤乡人民政府</t>
  </si>
  <si>
    <t>它才吉村</t>
  </si>
  <si>
    <t>元江县洼垤乡它才吉村野猪塘组人居环境提升整治项目</t>
  </si>
  <si>
    <r>
      <rPr>
        <sz val="10"/>
        <rFont val="方正仿宋_GBK"/>
        <charset val="134"/>
      </rPr>
      <t>一是村内排污沟500m；二是村内巷道硬化350m；三是村内挡土墙工程120m</t>
    </r>
    <r>
      <rPr>
        <sz val="10"/>
        <rFont val="宋体"/>
        <charset val="134"/>
      </rPr>
      <t>³</t>
    </r>
    <r>
      <rPr>
        <sz val="10"/>
        <rFont val="方正仿宋_GBK"/>
        <charset val="134"/>
      </rPr>
      <t>；四是氧化塘建设一座；五是生活垃圾治理，垃圾房一座13㎡；六是夜间照明太阳能灯30盏；七是村内生态环境治理3000㎡。</t>
    </r>
  </si>
  <si>
    <t>老茶己村</t>
  </si>
  <si>
    <t>元江县洼垤乡老茶己村龙孔组人居环境提升整治项目</t>
  </si>
  <si>
    <t>一是村内排污沟600m；二是村内巷道硬化500m；三是氧化塘建设一座；四是生活垃圾治理，垃圾房一座13㎡；五是村内场地硬化800㎡。六是龙孔水库周边环境卫生整治1500㎡以及其它附属工程。</t>
  </si>
  <si>
    <t>羊街乡</t>
  </si>
  <si>
    <t>浪支村委会</t>
  </si>
  <si>
    <t>元江县羊街乡浪支村委会深水稻与水蛭种养结合示范项目</t>
  </si>
  <si>
    <t>建设羊街乡浪支村委会深水稻与水蛭种养结合示范基地1个，水田浅水养殖及种植产业发展配套设施：高标准水田蓄水设施建设42套、PVC灌溉引水管网2km、配套电力及自动化监控设施10套。</t>
  </si>
  <si>
    <t>通过项目建设完善水蛭与水稻种养结合产业发展配套基础设施，引进现代化养殖发展公司，进行水蛭养殖与深水稻种植发展37亩，促进当地农业产业现代化发展，带动群众致富增收，壮大村集体经济。</t>
  </si>
  <si>
    <t>羊街乡人民政府</t>
  </si>
  <si>
    <t>坝木村委会</t>
  </si>
  <si>
    <t>元江县羊街乡坝木村全国GEF生物基因多样性产业发展配套设施建设项目</t>
  </si>
  <si>
    <t>新建全国GEF生物基因多样性产业配套设施：1.2米宽产业运输道路210米、产品仓储设施1座、3.5米宽产业发展机耕路2.8km、灌溉水沟600m、附属挡墙30立方米。</t>
  </si>
  <si>
    <t>完善阿郎邦克梯田核心区产业配套基础设施，促进红河紫谷、红米等粮食产业发展，切实保障粮食安全。</t>
  </si>
  <si>
    <t>元江县羊街乡坝木村委会坝行小组“十百千万工程”农村人居环境整治项目</t>
  </si>
  <si>
    <t>建设组内巷道1.6km、组内雨污分流排水沟1.8km、挡墙建设346.7立方米、危险路段护栏180米、村内灌溉水池修缮1座、污水处理设施3套、太阳能路灯5座、挂钩式垃圾箱2座。</t>
  </si>
  <si>
    <t>完善村内基础设施，改善人居环境，改善生产条件，促进乡村振兴</t>
  </si>
  <si>
    <t>因远镇</t>
  </si>
  <si>
    <t>安定社区</t>
  </si>
  <si>
    <t>元江县因远镇安定社区沙浦小组产业设施及人居环境建设项目</t>
  </si>
  <si>
    <t>1.村内道路硬化：水泥混凝土硬化300平方米；2.雨污分流：拆除原有砼路面200平方米、新建排水沟600米、HDPE双壁波纹管400米、PVC-U200塑料排水管250米、PVC-U110塑料排水管200米；3.附属工程：水果交易市场彩钢瓦大棚350平方米，池塘过道安全改造256米、墙面修复1000平方米等。</t>
  </si>
  <si>
    <t>增加居民人均收入，改善生产条件，降低劳动成本，改善人居环境</t>
  </si>
  <si>
    <t>因远镇人民政府</t>
  </si>
  <si>
    <t>北泽村委会</t>
  </si>
  <si>
    <t>元江县因远镇北泽村委会旧北泽小组人居环境建设项目</t>
  </si>
  <si>
    <t>1.道路硬化：路面平整200平方米，人工开挖900立方米，人工土方回填450立方米，村内道路硬化1800平方米；2.新建排水沟300米，路面盖板300平方米；3.资产盘活1000平方米；4.M7.5浆砌石挡墙50立方米。</t>
  </si>
  <si>
    <t>促进增收，促进过上美好生活，改善人居环境</t>
  </si>
  <si>
    <t>因远社区</t>
  </si>
  <si>
    <t>元江县因远镇因远社区安仁小组人居环境建设项目</t>
  </si>
  <si>
    <t>1.农产品交易场地：彩铝瓦顶场地搭建314.4平方米，人工土方开挖400立方米，人工土方回填200立方米，M7.5浆砌石挡墙50立方米，C20砼路面516立方米；2.排污设施建设：人工土方开挖473立方米，制安PVC DN-300mm1500米，制安PVC DN-110mm1500米，新建盖板沟800米。</t>
  </si>
  <si>
    <t>元江县因远镇因远社区红安小组人居环境建设项目</t>
  </si>
  <si>
    <t>1.道路拓宽：清除土方300平方米、路面平整285平方米、水泥混凝土路面285平方米；路面盖板500平方米；2挡土墙：混凝土挡土墙135.72立方米，石挡土墙100立方米；3.场地硬化：挡墙280立方米，水泥混凝土场地400平方米；</t>
  </si>
  <si>
    <t>路同村委会</t>
  </si>
  <si>
    <t>元江县因远镇路同村委会路同小组人居环境建设项目</t>
  </si>
  <si>
    <t>1.村内道路硬化800米；2.垃圾焚烧池2座；3.新建盖板沟800米；4.路灯10盏；5.挡土墙800立方米；</t>
  </si>
  <si>
    <t>车垤村委会</t>
  </si>
  <si>
    <t>元江县因远镇车垤村委会车垤小组人居环境提升项目</t>
  </si>
  <si>
    <t>1.村内道路硬化：水泥混凝土道路硬化1000米；2.雨污分流：新建排水沟1000米、HDPE双壁波纹管200米、PVC-U200塑料排水管100米、PVC-U110塑料排水管100米；3.附属工程：M7.5浆砌石挡墙150立方米等。</t>
  </si>
  <si>
    <t>曼来镇</t>
  </si>
  <si>
    <t>东峨社区</t>
  </si>
  <si>
    <t>元江县曼来镇东峨社区窝科小组村内基础设施建设项目</t>
  </si>
  <si>
    <t>1.新建卫生公厕1所（占地面积80平方米）；2村内生产道路硬化300米；3.村内水沟300米；4.200米河道治理</t>
  </si>
  <si>
    <t>能解决居民最迫切、最需要、最盼望解决的文化活动、亮化及其他生产生活确需问题。</t>
  </si>
  <si>
    <t>曼来镇人民政府</t>
  </si>
  <si>
    <t>元江县曼来镇东峨社区窝科芒果园产业道路建设项目</t>
  </si>
  <si>
    <t>1.产业道路路面平整900m，基础修复900m；2.产业道路硬化900m；3.预埋涵管等；4、安装太阳能路灯15盏等。</t>
  </si>
  <si>
    <t>能够为农村居民创收，减小社会经济中城市与农村的贫富差异，打造结构合理、特色鲜明的乡村产业。</t>
  </si>
  <si>
    <t>大田房村委会</t>
  </si>
  <si>
    <t>元江县曼来镇大田房村委会多波小组村内基础设施建设项目</t>
  </si>
  <si>
    <t>建设农产品交易场所900平方米彩钢瓦，村内文明巷道长2000米宽2.6米。村内安装20盏太阳能路灯。30个猪圈、污水治理，村内建设污水排放管道、化粪池等。</t>
  </si>
  <si>
    <t>元江县曼来镇大田房村委会玉麦地小组农村道路建设项目</t>
  </si>
  <si>
    <t>1、建设村内道路硬化2000米、三面光沟3000米。2、机耕路长2100米，宽2.5米，分5段建设。3、新建公厕1座。</t>
  </si>
  <si>
    <t>改善玉麦地组路段水果售卖季交通拥堵情况</t>
  </si>
  <si>
    <t>农场田社区</t>
  </si>
  <si>
    <t>元江县曼来镇农场田社区岗塘梁子组村内基础设施建设项目</t>
  </si>
  <si>
    <t xml:space="preserve">建设农产品交易场地硬化600平方米，同时配套给水污水管网，化粪池等；安装太阳能路灯6盏；村内排水沟350米等。 </t>
  </si>
  <si>
    <t>旦弓村委会</t>
  </si>
  <si>
    <t>元江县曼来镇旦弓村委会小泥洞小组村内基础设施建设项目</t>
  </si>
  <si>
    <t>通过项目的实施进一步完善生产生活条件，促进民族团结。</t>
  </si>
  <si>
    <t>元江县2025年衔接资金项目管理费</t>
  </si>
  <si>
    <t>主要用于项目前期设计、评审、招标、监理以及验收等与项目管理相关的支出，由县级统筹使用。</t>
  </si>
  <si>
    <t>强化项目管理，促进项目建设</t>
  </si>
  <si>
    <t>元江县2025年脱贫小额信贷贴息</t>
  </si>
  <si>
    <t>计划发放脱贫小额信贷2200万元。利率4.35%</t>
  </si>
  <si>
    <t>帮助群众提升种养殖规模，促进增收，解决群众在产业发展中资金难的问题，提高群众产业发展积极性，促进进一步增收致富</t>
  </si>
  <si>
    <t>元江县2025年“雨露计划”补助项目</t>
  </si>
  <si>
    <t>“雨露计划”职业教育补助项目计划补助550人</t>
  </si>
  <si>
    <t>促进增收，提升困难家庭学生就学率，降低困难家庭教育成本</t>
  </si>
  <si>
    <t>元江县2024年乡村公益性岗位项目</t>
  </si>
  <si>
    <t>元江县2025年乡村公益性岗位400人工资</t>
  </si>
  <si>
    <t>解决群众就近就业问题，提高就业率，提升群众收入水平，每人每月增收800元，有利于改善人居环境</t>
  </si>
  <si>
    <t>莫郎村</t>
  </si>
  <si>
    <t>元江县“干热河谷”特色产业发展暨民族团结进步示范县建设项目</t>
  </si>
  <si>
    <r>
      <rPr>
        <sz val="10"/>
        <rFont val="方正仿宋_GBK"/>
        <charset val="134"/>
      </rPr>
      <t>1.建设生产道路：按照单价55元/m</t>
    </r>
    <r>
      <rPr>
        <sz val="10"/>
        <rFont val="宋体"/>
        <charset val="134"/>
      </rPr>
      <t>³</t>
    </r>
    <r>
      <rPr>
        <sz val="10"/>
        <rFont val="方正仿宋_GBK"/>
        <charset val="134"/>
      </rPr>
      <t>，建设土石方开挖3000m</t>
    </r>
    <r>
      <rPr>
        <sz val="10"/>
        <rFont val="宋体"/>
        <charset val="134"/>
      </rPr>
      <t>³</t>
    </r>
    <r>
      <rPr>
        <sz val="10"/>
        <rFont val="方正仿宋_GBK"/>
        <charset val="134"/>
      </rPr>
      <t>；按照单价420元/m</t>
    </r>
    <r>
      <rPr>
        <sz val="10"/>
        <rFont val="宋体"/>
        <charset val="134"/>
      </rPr>
      <t>³</t>
    </r>
    <r>
      <rPr>
        <sz val="10"/>
        <rFont val="方正仿宋_GBK"/>
        <charset val="134"/>
      </rPr>
      <t>，建设M7.5浆砌石挡墙80m</t>
    </r>
    <r>
      <rPr>
        <sz val="10"/>
        <rFont val="宋体"/>
        <charset val="134"/>
      </rPr>
      <t>³</t>
    </r>
    <r>
      <rPr>
        <sz val="10"/>
        <rFont val="方正仿宋_GBK"/>
        <charset val="134"/>
      </rPr>
      <t>；按照单价197元/m，建设道路排水沟800m；2.建设灌溉沟：按照单价430元/m，建设灌溉沟1100m；3.建设果蔬交易市场：按照单价0.83元/㎡，建设场地平整450㎡；按照单价108.57元/㎡，建设C25场地硬㎡；按照单价197元/m，建设排水沟135m；按照单价220元/㎡，建设钢架大棚450㎡。</t>
    </r>
  </si>
  <si>
    <t>该项目的实施能够盘活附近林果、蔬菜等万亩经济林地，促进周边农特产品的生产、运输、交易和地方产业的发展，进一步带动那嘎新村小组村民收入，壮大村集体经济产业。项目建设后，将使村委会发展基础坚实、民族团结进步、社会和谐稳定，群众生产生活水平显著提高，有力促进了村委会持续健康发展。</t>
  </si>
  <si>
    <t>坝木村、垤霞村</t>
  </si>
  <si>
    <t>元江县“干热河谷”特色产业发展暨民族团结进步示范县建设项目（羊街乡梯田产业发展项目）</t>
  </si>
  <si>
    <t>建设红米紫米产销中心。1.红米、紫米加工厂房1座350平方米203.93万元；2.场地硬化735平方米8.29万元；3.产业发展附属挡墙396立方米18.21万元；4.晾晒、仓储厂房650平方米70万元。</t>
  </si>
  <si>
    <t>通过项目实施进一步完善生产生活条件，促进民族团结、乡村全面振兴。</t>
  </si>
  <si>
    <t>元江县“干热河谷”特色产业发展暨民族团结进步示范县建设项目（红河街道大水平社区土锅寨小组牛油果基地建设）</t>
  </si>
  <si>
    <t>1.产业发展道路建设1000m，宽4m，20cm厚度，C25混凝土强度等级，投资50万元；2.道路硬化2300㎡，C25混凝土强度等级，投资29万元；3、农产品交易区拆临拆违、场地平整、废弃渣土清运600㎡，投资21万元。</t>
  </si>
  <si>
    <t>通过项目的实施，可以提升土锅寨彝族村的凝聚力和向心力，增强民族团结意识，促进多元文化融合与发展，能够使土锅寨小组人居环境得到极大改善，村容村貌明显改变，体现彝族村落特色风貌，提高村民居住的幸福感，同时盘活附近青枣、牛油果等千亩经济林地，促进周边农特产品的运输、交易和地方产业的发展。</t>
  </si>
  <si>
    <t>安龙社区</t>
  </si>
  <si>
    <t>元江县龙潭乡安龙社区龙潭组民族团结进步示范社区建设项目</t>
  </si>
  <si>
    <t>（一）农产品交易活动场地500平方米；（二）盘活资产面积约480㎡；（三）民族团结示范户创建10户。</t>
  </si>
  <si>
    <t>通过项目的实施，进一步改善了生产生活条件，对推动山区农业农村生产发展发挥作用，助力乡村振兴战略的推进。</t>
  </si>
  <si>
    <t>因远镇都贵村哈浦组</t>
  </si>
  <si>
    <t>元江县因远镇都贵村哈浦组民族团结示范村建设项目</t>
  </si>
  <si>
    <t>1.建设产业道路拓宽：清除土方300平方米、路面平整2850平方米、水泥混凝土路面2850平方米；路面盖板500平方米；2.混凝土挡土墙135.72立方米，石挡土墙20立方米3.50盏中杆照明灯；4.建设农产品活动场地：挡墙480立方米，水泥混凝土场地500平方米。</t>
  </si>
  <si>
    <t>完善都贵村哈浦小组内基础设施短板，解决群众之所急，通过壮大村集体经济基础，解决内生动力不足的问题，实现村组自力更生，实现群众增收致富</t>
  </si>
  <si>
    <t>元江县那诺乡打芒村民族团结进步示范村项目--那诺乡冷链产业数字仓、蔬菜物流项目</t>
  </si>
  <si>
    <r>
      <rPr>
        <sz val="10"/>
        <rFont val="方正仿宋_GBK"/>
        <charset val="134"/>
      </rPr>
      <t>1.新建蔬菜加工厂房200㎡（1000元/㎡，共20万元）；2.新建冷库400m</t>
    </r>
    <r>
      <rPr>
        <sz val="10"/>
        <rFont val="Times New Roman"/>
        <charset val="134"/>
      </rPr>
      <t>³</t>
    </r>
    <r>
      <rPr>
        <sz val="10"/>
        <rFont val="方正仿宋_GBK"/>
        <charset val="134"/>
      </rPr>
      <t>（2000元/㎡，共80万元）。</t>
    </r>
  </si>
  <si>
    <t>通过三农产业链+互联网运营、冷链数字仓和市场营销创新相结合，为那诺乡蔬菜产业发展蔬菜及各类相关农产品产业纳入平台系统，建立政府农产品纳统服务系统，达到可视化、精准化、数据化的要求，为下一步产业发展打下基础。</t>
  </si>
  <si>
    <t>尼白村</t>
  </si>
  <si>
    <t>元江县洼垤乡尼白村尼白小寨民族团结进步示范村建设项目</t>
  </si>
  <si>
    <r>
      <rPr>
        <sz val="10"/>
        <rFont val="方正仿宋_GBK"/>
        <charset val="134"/>
      </rPr>
      <t>建设村内排污沟100m，9m</t>
    </r>
    <r>
      <rPr>
        <sz val="10"/>
        <rFont val="宋体"/>
        <charset val="134"/>
      </rPr>
      <t>³</t>
    </r>
    <r>
      <rPr>
        <sz val="10"/>
        <rFont val="方正仿宋_GBK"/>
        <charset val="134"/>
      </rPr>
      <t>三格化粪池一座，村内产业道路硬化300m(均宽1.5m)，村内挡土墙50m</t>
    </r>
    <r>
      <rPr>
        <sz val="10"/>
        <rFont val="宋体"/>
        <charset val="134"/>
      </rPr>
      <t>³</t>
    </r>
    <r>
      <rPr>
        <sz val="10"/>
        <rFont val="方正仿宋_GBK"/>
        <charset val="134"/>
      </rPr>
      <t>等。</t>
    </r>
  </si>
  <si>
    <t>通过项目实施，完善生产生活条件，有力促进民族团结，乡村全面振兴。</t>
  </si>
  <si>
    <t>元江县洼垤乡老茶己村斐学组产业发展示范村建设项目</t>
  </si>
  <si>
    <r>
      <rPr>
        <sz val="10"/>
        <rFont val="方正仿宋_GBK"/>
        <charset val="134"/>
      </rPr>
      <t>1.完成达尼波冲提水工程，建设取水沟建设100m，取水池20m</t>
    </r>
    <r>
      <rPr>
        <sz val="10"/>
        <rFont val="宋体"/>
        <charset val="134"/>
      </rPr>
      <t>³</t>
    </r>
    <r>
      <rPr>
        <sz val="10"/>
        <rFont val="方正仿宋_GBK"/>
        <charset val="134"/>
      </rPr>
      <t>，泵站30㎡（2座，每座15㎡），太阳能光伏板126块；2.建设斐学老村人饮管网及耕地灌溉水网，DN40管道4500m，调节水池100m</t>
    </r>
    <r>
      <rPr>
        <sz val="10"/>
        <rFont val="宋体"/>
        <charset val="134"/>
      </rPr>
      <t>³</t>
    </r>
    <r>
      <rPr>
        <sz val="10"/>
        <rFont val="方正仿宋_GBK"/>
        <charset val="134"/>
      </rPr>
      <t>5个及其他设施设备。</t>
    </r>
  </si>
  <si>
    <t>该项目的实施将充分解决生活用水和生产灌溉用水困难的问题，补齐产业基础设施短板，充分盘活低效土地，撂荒地的经济产物，增加群众收入。项目的实施将有10000亩左右的耕地得到增产，实现民族团结示范创建与经济发展同步推进。</t>
  </si>
  <si>
    <t>元江县咪哩乡哈罗村委会南掌组民族团结进步示范村建设项目</t>
  </si>
  <si>
    <t>1.特色农产品交易市场1200平方米；2.产业道路硬化200平方米；3.新建特色产业配套设施（房建，占地约150平方米）1座；4.氧化塘建造2座。</t>
  </si>
  <si>
    <t>通过项目实施，进一步完善生产生活条件，促进民族团结、乡村全面振兴。</t>
  </si>
  <si>
    <t>水可莫</t>
  </si>
  <si>
    <t>元江县龙潭乡水可莫村团山组民族团结进步示范村建设项目</t>
  </si>
  <si>
    <t>（一）新建人畜分离猪圈30间，两层，化粪池1座等；（二）村内污水管网600米，氧化塘1座；（三）微菜园打造200平方米；（四）产业道路硬化400米，太阳能路灯20盏；（五）民族团结示范户创建10户。</t>
  </si>
  <si>
    <t>邑甲冲</t>
  </si>
  <si>
    <t>元江县龙潭乡邑甲冲村委会作吉上寨、中寨、下寨集中供水人饮工程</t>
  </si>
  <si>
    <t>取水坝、沉砂池；内外涂塑钢管DN65引水主管长4200米；村内DN50供水主管1500米；一体化水厂1座等。</t>
  </si>
  <si>
    <t>该项目实施，将对作吉3个村民小组431人的饮水安全保障，让群众把花费在找水、担水、运水上的大量人力、物力解放出来，用在抓生产，搞建设上，从而在很大程度上解放了生产力，对推动山区农业农村生产发展发挥巨大作用，助力乡村振兴战略的推进。</t>
  </si>
  <si>
    <t>阿太龙</t>
  </si>
  <si>
    <t>元江县羊街乡羊街社区阿太龙组民族团结示范村建设项目</t>
  </si>
  <si>
    <t>1.产业发展道路建设及附属排水沟建设1公里51.77万元，其中：道路建设1公里，43.6万元、附属排水沟建设8.17万元；2.产业发展交易市场地建设及彩钢瓦建设360平方米11.84万元，其中：360平方米场地硬化3.92万元、360平方米彩钢瓦搭建7.92万元；3.建设产业发展灌溉排水沟2公里16.34万元，村内巷道建设1.3公里（宽2米、厚0.15米）21.25万元；4.民族团结示范村碑1座1万元。</t>
  </si>
  <si>
    <t>通过该项目的实施，能够盘活附近林果、蔬菜等万亩经济林地，促进周边农特产品的运输、交易和地方产业的发展，也能够使阿太龙小组人居环境得到极大改善，村容村貌明显改变，农村“两污”治理加快推进，设施配套得到完善，提高村民居住的幸福感，促进农村民族团结和睦，社会和谐稳定。</t>
  </si>
  <si>
    <t>产业发展—人才培养</t>
  </si>
  <si>
    <t>元江县2025年度脱贫人口“人人持证 技能致富”培训项目</t>
  </si>
  <si>
    <t>预计培训200人</t>
  </si>
  <si>
    <t>提高技能，持证促增收</t>
  </si>
  <si>
    <t>元江县人力资源和社会保障局</t>
  </si>
  <si>
    <t>元江县2025年脱贫劳动力（含监测对象）跨省务工一次性交通补助项目</t>
  </si>
  <si>
    <t>脱贫劳动力（含监测对象）跨省务工满三个月，可申报1000元/人/年的交通补助。预计申报3500人，350万元。</t>
  </si>
  <si>
    <t>促进脱贫劳动力就业增收</t>
  </si>
  <si>
    <t>元江县2025年脱贫劳动力（含监测对象）省内市外务工一次性交通补助项目</t>
  </si>
  <si>
    <t>计划2000人脱贫劳动力（含监测对象）省内市外务工满三个月一次性交通补助费（可申报500元/人/年的交通补助）</t>
  </si>
  <si>
    <t>元江县整合新建电能烤房补助项目</t>
  </si>
  <si>
    <t>追补元江县2024年整合新建电能烤房补助项目不足资金38座</t>
  </si>
  <si>
    <t>通知项目实施，改善生产条件，提高生产效率，壮大村集体收入，促进群众增收。节能环保，促进生态环境。</t>
  </si>
  <si>
    <t>县烟办</t>
  </si>
  <si>
    <t>猪街村委会</t>
  </si>
  <si>
    <t>元江县那诺乡猪街供水站扩建人饮供水工程</t>
  </si>
  <si>
    <r>
      <rPr>
        <sz val="10"/>
        <rFont val="方正仿宋_GBK"/>
        <charset val="134"/>
      </rPr>
      <t>1.拆除重建猪街供水站100m</t>
    </r>
    <r>
      <rPr>
        <sz val="10"/>
        <rFont val="宋体"/>
        <charset val="134"/>
      </rPr>
      <t>³</t>
    </r>
    <r>
      <rPr>
        <sz val="10"/>
        <rFont val="方正仿宋_GBK"/>
        <charset val="134"/>
      </rPr>
      <t>水池2座；2.新增DN25-DN50管15km；3.新建大落、坝那、松树林50m</t>
    </r>
    <r>
      <rPr>
        <sz val="10"/>
        <rFont val="宋体"/>
        <charset val="134"/>
      </rPr>
      <t>³</t>
    </r>
    <r>
      <rPr>
        <sz val="10"/>
        <rFont val="方正仿宋_GBK"/>
        <charset val="134"/>
      </rPr>
      <t>水池3座；</t>
    </r>
  </si>
  <si>
    <t>农村饮水安全关系到广大农民生命安全和身心健康、关系到农村经济发展、关系到社会的和谐稳定。多年以来，元江县各乡镇农村饮水安全问题突出，供水保障率和水质合格率偏低。现有大部分区域村小组的饮水安全项目规模小、配套不全，水源地分散，水质净化消毒设施不配套、饮用水水质达不到标准。经过多年运行现有部分取水设施损毁，少数水源干涸，供水量不足，已建部分引水管道和部分配水管道老化、堵塞、锈蚀、渗漏严重。部分已建蓄水池由于建设年代较长，采用红砖或浆砌石进行衬砌，垮塌、损毁、漏水严重。群众生活用水困难仍然没有得到彻底解决。极大影响了经济社会发展，与广大农村群众渴望解决饮水安全的期望还有差距。工程的建设将改善项目区群众的用水条件，是群众正常生活的需要；原水经净化处理后，可保障群众饮用水水质，提高群众健康、生活水平。</t>
  </si>
  <si>
    <t>元江县水利局</t>
  </si>
  <si>
    <t>邑慈碑</t>
  </si>
  <si>
    <t>元江县洼垤乡美则普力冲人饮管网延伸工程</t>
  </si>
  <si>
    <r>
      <rPr>
        <sz val="10"/>
        <rFont val="方正仿宋_GBK"/>
        <charset val="134"/>
      </rPr>
      <t>从它尼吉调节池铺设输水管网3.5千米，水池100m</t>
    </r>
    <r>
      <rPr>
        <sz val="10"/>
        <rFont val="宋体"/>
        <charset val="134"/>
      </rPr>
      <t>³</t>
    </r>
    <r>
      <rPr>
        <sz val="10"/>
        <rFont val="方正仿宋_GBK"/>
        <charset val="134"/>
      </rPr>
      <t>一座</t>
    </r>
  </si>
  <si>
    <t>项目实施后改善了灌排条件，有利于农业结构调整，改善了群众生产生活条件，提高了粮食产量，增加了农民收入，改善了生态环境，有利于社会稳定，加快了新农村建设步伐。</t>
  </si>
  <si>
    <t>元江县澧江街道南昏村饮水安全供水工程</t>
  </si>
  <si>
    <r>
      <rPr>
        <sz val="10"/>
        <rFont val="方正仿宋_GBK"/>
        <charset val="134"/>
      </rPr>
      <t>建设微型水厂一个，1000m</t>
    </r>
    <r>
      <rPr>
        <sz val="10"/>
        <rFont val="宋体"/>
        <charset val="134"/>
      </rPr>
      <t>³</t>
    </r>
    <r>
      <rPr>
        <sz val="10"/>
        <rFont val="方正仿宋_GBK"/>
        <charset val="134"/>
      </rPr>
      <t>蓄水池一个，60m</t>
    </r>
    <r>
      <rPr>
        <sz val="10"/>
        <rFont val="宋体"/>
        <charset val="134"/>
      </rPr>
      <t>³</t>
    </r>
    <r>
      <rPr>
        <sz val="10"/>
        <rFont val="方正仿宋_GBK"/>
        <charset val="134"/>
      </rPr>
      <t>沉淀池一个，管网34公里，道路建设500m等。</t>
    </r>
  </si>
  <si>
    <t>通过项目的实施，能够保障南昏村饮水供水安全，提高村民生产生活条件，巩固脱贫攻坚成果，有力推动乡村振兴。</t>
  </si>
  <si>
    <t>北泽村麻力寨</t>
  </si>
  <si>
    <t>元江县因远镇北泽村麻力寨人畜饮水供水保障建设项目</t>
  </si>
  <si>
    <t>新建引水管道4800米，100立方净水池一座，一体化设备一座，配水管网DN40—25配水管网1600米，水表70支。</t>
  </si>
  <si>
    <t>项目实施后巩固了脱贫攻坚成果，加快了新农村建设。</t>
  </si>
  <si>
    <t>元江县澧江街道莫郎村2025年土特产品加工工厂建设项目</t>
  </si>
  <si>
    <r>
      <rPr>
        <sz val="10"/>
        <rFont val="方正仿宋_GBK"/>
        <charset val="134"/>
      </rPr>
      <t>建设土特产品加工厂60m</t>
    </r>
    <r>
      <rPr>
        <sz val="10"/>
        <rFont val="宋体"/>
        <charset val="134"/>
      </rPr>
      <t>³</t>
    </r>
    <r>
      <rPr>
        <sz val="10"/>
        <rFont val="方正仿宋_GBK"/>
        <charset val="134"/>
      </rPr>
      <t>，购买土特产品加工设备1套，扩宽农副产品销售渠道，带动莫郎村产业发展。</t>
    </r>
  </si>
  <si>
    <t>项目的实施，能够解决农副产品滞销及销售价格低等问题，同时能吸纳周边村民就业，带动农民稳定增收。</t>
  </si>
  <si>
    <t>元江县澧江街道南昏村2025年扶持壮大村级集体经济建设项目（茉莉花加工厂）</t>
  </si>
  <si>
    <t>建设加工厂房360㎡等。</t>
  </si>
  <si>
    <t>项目的实施，能改变南昏村经济结构单一的现状，增加集体经济收入，带动南昏村经济发展，有力推动乡村振兴。</t>
  </si>
  <si>
    <t>戈垤村委会</t>
  </si>
  <si>
    <t>元江县羊街乡壮大村集体经济八角产业种植示范基地建设项目</t>
  </si>
  <si>
    <t>发展羊街乡戈垤村委会八角产业示范基地500亩，新建50立方米灌溉水池15座、DN40灌溉引水管网5km、机耕路修建5km、初加工及晾晒厂房1座</t>
  </si>
  <si>
    <t>通过项目建设整合戈垤片区现有200亩八角产业资源，新建设300亩产业基地，形成500亩八角农业产业示范基地，通过完善基础配套设施，形成固定资产，引进农业产业公司与戈垤村委会村集体经济发展公司合作，统购统销，带动当地群众增收的同时壮大村集体经济。</t>
  </si>
  <si>
    <t>党舵村</t>
  </si>
  <si>
    <t>元江县羊街乡党舵村苦荞加工厂配套设施建设项目</t>
  </si>
  <si>
    <t>建设1条苦荞加工生产线，配套用房160平方米，配套建设供水、供电设施，污水处理设施等。</t>
  </si>
  <si>
    <t>通过配套设施建设完善，逐步形成荞麦产业链，加快资源型产业发展。</t>
  </si>
  <si>
    <t>浪支村</t>
  </si>
  <si>
    <t>元江县羊街乡浪支小学闲置房提档升级项目</t>
  </si>
  <si>
    <t>盘活资产：改造闲置房15间，400平方米，更新水电设施等。</t>
  </si>
  <si>
    <t>通过对浪支小学闲置房屋改造升级，进而出租，发展壮大村集体经济。</t>
  </si>
  <si>
    <t>元江县洼垤乡尼白村乡村农业机械化运营建设项目</t>
  </si>
  <si>
    <t>一是发展村集体现代化服务功能建设，依托尼白村上万亩的烟草种植基地，进行机械深耕化服务工作，计划投资70万元，购置中型挖机2台，中型耕地机一台，村办公室运营，便民的同时壮大集体经济；二是完善村内基础设施短板，计划投资30万元，完成排污沟建设200m；村内巷道硬化150m,村内粪塘治理30口，氧化塘一座等。</t>
  </si>
  <si>
    <t>通过项目的实施，能够完善村内基础设施短板，解决群众之所急，通过壮大村集体经济基础，解决内生动力不足的问题，实现村组自力更生，实现群众增收致富</t>
  </si>
  <si>
    <t>洼垤社区</t>
  </si>
  <si>
    <t>元江县洼垤乡洼垤社区畜牧产业（哨上点）配套设施建设项目</t>
  </si>
  <si>
    <r>
      <rPr>
        <sz val="10"/>
        <rFont val="方正仿宋_GBK"/>
        <charset val="134"/>
      </rPr>
      <t>主要内容为建设青储加工厂房40㎡，场地150㎡，畜禽关押房20间（400㎡），大牲畜滞留间8间160㎡及其它附属工程；排污沟250m，村内毛石挡土墙150m</t>
    </r>
    <r>
      <rPr>
        <sz val="10"/>
        <rFont val="宋体"/>
        <charset val="134"/>
      </rPr>
      <t>³</t>
    </r>
    <r>
      <rPr>
        <sz val="10"/>
        <rFont val="方正仿宋_GBK"/>
        <charset val="134"/>
      </rPr>
      <t>，和卫生环境整治。</t>
    </r>
  </si>
  <si>
    <t>通过项目的实施，能够完善村内基础设施短板，解决群众之所急。同时青贮饲料企业的成立，拓展群众经济来源，带动洼垤乡畜牧业的发展。通过壮大村集体经济基础，解决内生动力不足的问题，实现村组自力更生，实现群众增收致富</t>
  </si>
  <si>
    <t>元江县咪哩乡咪哩社区电能烤房建设项目</t>
  </si>
  <si>
    <t>建设电能烤房建设1群5座</t>
  </si>
  <si>
    <t>通过电能烤房的建设，能有效地降低烟农的烘烤强度，在目前农村剩余劳动力逐步减少的条件下，把烟农从繁忙的烘烤工程中解脱，提高劳动的效率，同时有效提高烟叶烘烤的安全性，减少烘烤不当造成的烟叶损失，提高烟农的经济收入，稳定和发展烤烟生产。有效地降低燃煤数量，减少烟叶生产对不可再生资源消耗降低烟叶烘烤的煤炭消耗量，从而减少对大气污染气体的排放量，维护好我们赖以生存的生活环境，到达烟叶生产的可持续发展。电烤房的建设可以标准化管理，规范生产，大幅提升乡村电力基础设施、惠及民生、稳定民心，促进社会和谐.电烤房的建设彻底解决了烤烟种植户的后顾之忧，以利于全身心地投入到生产、发展中。</t>
  </si>
  <si>
    <t>元江县咪哩乡哈罗村电能烤房建设项目</t>
  </si>
  <si>
    <t>大黑铺村</t>
  </si>
  <si>
    <t>元江县咪哩乡大黑铺村电能烤房建设项目</t>
  </si>
</sst>
</file>

<file path=xl/styles.xml><?xml version="1.0" encoding="utf-8"?>
<styleSheet xmlns="http://schemas.openxmlformats.org/spreadsheetml/2006/main">
  <numFmts count="9">
    <numFmt numFmtId="176" formatCode="0;[Red]0"/>
    <numFmt numFmtId="177" formatCode="0.00_);[Red]\(0.00\)"/>
    <numFmt numFmtId="178" formatCode="0_ "/>
    <numFmt numFmtId="179" formatCode="0.0000_);[Red]\(0.0000\)"/>
    <numFmt numFmtId="44" formatCode="_ &quot;￥&quot;* #,##0.00_ ;_ &quot;￥&quot;* \-#,##0.00_ ;_ &quot;￥&quot;* &quot;-&quot;??_ ;_ @_ "/>
    <numFmt numFmtId="180" formatCode="0.00_ "/>
    <numFmt numFmtId="42" formatCode="_ &quot;￥&quot;* #,##0_ ;_ &quot;￥&quot;* \-#,##0_ ;_ &quot;￥&quot;* &quot;-&quot;_ ;_ @_ "/>
    <numFmt numFmtId="41" formatCode="_ * #,##0_ ;_ * \-#,##0_ ;_ * &quot;-&quot;_ ;_ @_ "/>
    <numFmt numFmtId="43" formatCode="_ * #,##0.00_ ;_ * \-#,##0.00_ ;_ * &quot;-&quot;??_ ;_ @_ "/>
  </numFmts>
  <fonts count="53">
    <font>
      <sz val="11"/>
      <color theme="1"/>
      <name val="宋体"/>
      <charset val="134"/>
      <scheme val="minor"/>
    </font>
    <font>
      <sz val="9"/>
      <name val="方正小标宋_GBK"/>
      <charset val="134"/>
    </font>
    <font>
      <b/>
      <sz val="12"/>
      <name val="方正仿宋_GBK"/>
      <charset val="134"/>
    </font>
    <font>
      <b/>
      <sz val="9"/>
      <name val="方正仿宋_GBK"/>
      <charset val="134"/>
    </font>
    <font>
      <sz val="9"/>
      <name val="方正仿宋_GBK"/>
      <charset val="134"/>
    </font>
    <font>
      <sz val="9"/>
      <name val="方正楷体_GBK"/>
      <charset val="134"/>
    </font>
    <font>
      <sz val="10"/>
      <name val="方正楷体_GBK"/>
      <charset val="134"/>
    </font>
    <font>
      <sz val="10"/>
      <name val="方正仿宋_GBK"/>
      <charset val="134"/>
    </font>
    <font>
      <b/>
      <sz val="10"/>
      <name val="方正仿宋_GBK"/>
      <charset val="134"/>
    </font>
    <font>
      <sz val="16"/>
      <name val="方正仿宋_GBK"/>
      <charset val="134"/>
    </font>
    <font>
      <sz val="12"/>
      <name val="Times New Roman"/>
      <charset val="134"/>
    </font>
    <font>
      <sz val="9"/>
      <name val="Times New Roman"/>
      <charset val="134"/>
    </font>
    <font>
      <sz val="12"/>
      <name val="方正仿宋_GBK"/>
      <charset val="134"/>
    </font>
    <font>
      <sz val="24"/>
      <name val="方正小标宋_GBK"/>
      <charset val="134"/>
    </font>
    <font>
      <sz val="10"/>
      <color theme="1"/>
      <name val="方正仿宋_GBK"/>
      <charset val="134"/>
    </font>
    <font>
      <b/>
      <sz val="11"/>
      <name val="方正仿宋_GBK"/>
      <charset val="134"/>
    </font>
    <font>
      <sz val="10"/>
      <name val="Times New Roman"/>
      <charset val="134"/>
    </font>
    <font>
      <sz val="10"/>
      <color theme="1"/>
      <name val="Times New Roman"/>
      <charset val="134"/>
    </font>
    <font>
      <sz val="10"/>
      <name val="方正仿宋_GBK"/>
      <charset val="0"/>
    </font>
    <font>
      <b/>
      <sz val="12"/>
      <name val="Times New Roman"/>
      <charset val="134"/>
    </font>
    <font>
      <sz val="10"/>
      <name val="Times New Roman"/>
      <charset val="0"/>
    </font>
    <font>
      <sz val="11"/>
      <color theme="1"/>
      <name val="方正黑体_GBK"/>
      <charset val="134"/>
    </font>
    <font>
      <sz val="11"/>
      <color theme="1"/>
      <name val="Times New Roman"/>
      <charset val="134"/>
    </font>
    <font>
      <sz val="18"/>
      <color theme="1"/>
      <name val="方正黑体_GBK"/>
      <charset val="134"/>
    </font>
    <font>
      <sz val="11"/>
      <color theme="1"/>
      <name val="方正仿宋_GBK"/>
      <charset val="134"/>
    </font>
    <font>
      <sz val="12"/>
      <color theme="1"/>
      <name val="方正楷体_GBK"/>
      <charset val="134"/>
    </font>
    <font>
      <sz val="11"/>
      <color theme="0"/>
      <name val="宋体"/>
      <charset val="0"/>
      <scheme val="minor"/>
    </font>
    <font>
      <sz val="11"/>
      <color theme="1"/>
      <name val="宋体"/>
      <charset val="0"/>
      <scheme val="minor"/>
    </font>
    <font>
      <sz val="10"/>
      <name val="Arial"/>
      <charset val="0"/>
    </font>
    <font>
      <sz val="11"/>
      <color rgb="FF9C6500"/>
      <name val="宋体"/>
      <charset val="0"/>
      <scheme val="minor"/>
    </font>
    <font>
      <b/>
      <sz val="11"/>
      <color theme="3"/>
      <name val="宋体"/>
      <charset val="134"/>
      <scheme val="minor"/>
    </font>
    <font>
      <sz val="9"/>
      <name val="宋体"/>
      <charset val="134"/>
    </font>
    <font>
      <sz val="11"/>
      <color rgb="FF006100"/>
      <name val="宋体"/>
      <charset val="0"/>
      <scheme val="minor"/>
    </font>
    <font>
      <sz val="11"/>
      <color rgb="FF9C0006"/>
      <name val="宋体"/>
      <charset val="0"/>
      <scheme val="minor"/>
    </font>
    <font>
      <b/>
      <sz val="11"/>
      <color rgb="FF3F3F3F"/>
      <name val="宋体"/>
      <charset val="0"/>
      <scheme val="minor"/>
    </font>
    <font>
      <b/>
      <sz val="18"/>
      <color theme="3"/>
      <name val="宋体"/>
      <charset val="134"/>
      <scheme val="minor"/>
    </font>
    <font>
      <sz val="11"/>
      <color rgb="FFFA7D00"/>
      <name val="宋体"/>
      <charset val="0"/>
      <scheme val="minor"/>
    </font>
    <font>
      <b/>
      <sz val="11"/>
      <color rgb="FFFA7D00"/>
      <name val="宋体"/>
      <charset val="0"/>
      <scheme val="minor"/>
    </font>
    <font>
      <b/>
      <sz val="11"/>
      <color theme="1"/>
      <name val="宋体"/>
      <charset val="0"/>
      <scheme val="minor"/>
    </font>
    <font>
      <sz val="12"/>
      <name val="宋体"/>
      <charset val="134"/>
    </font>
    <font>
      <sz val="11"/>
      <color rgb="FF000000"/>
      <name val="宋体"/>
      <charset val="134"/>
    </font>
    <font>
      <sz val="11"/>
      <color rgb="FF3F3F76"/>
      <name val="宋体"/>
      <charset val="0"/>
      <scheme val="minor"/>
    </font>
    <font>
      <b/>
      <sz val="13"/>
      <color theme="3"/>
      <name val="宋体"/>
      <charset val="134"/>
      <scheme val="minor"/>
    </font>
    <font>
      <b/>
      <sz val="11"/>
      <color rgb="FFFFFFFF"/>
      <name val="宋体"/>
      <charset val="0"/>
      <scheme val="minor"/>
    </font>
    <font>
      <sz val="11"/>
      <color rgb="FFFF0000"/>
      <name val="宋体"/>
      <charset val="0"/>
      <scheme val="minor"/>
    </font>
    <font>
      <b/>
      <sz val="15"/>
      <color theme="3"/>
      <name val="宋体"/>
      <charset val="134"/>
      <scheme val="minor"/>
    </font>
    <font>
      <u/>
      <sz val="11"/>
      <color rgb="FF0000FF"/>
      <name val="宋体"/>
      <charset val="0"/>
      <scheme val="minor"/>
    </font>
    <font>
      <i/>
      <sz val="11"/>
      <color rgb="FF7F7F7F"/>
      <name val="宋体"/>
      <charset val="0"/>
      <scheme val="minor"/>
    </font>
    <font>
      <u/>
      <sz val="11"/>
      <color rgb="FF800080"/>
      <name val="宋体"/>
      <charset val="0"/>
      <scheme val="minor"/>
    </font>
    <font>
      <sz val="10"/>
      <name val="宋体"/>
      <charset val="134"/>
    </font>
    <font>
      <vertAlign val="superscript"/>
      <sz val="10"/>
      <name val="方正仿宋_GBK"/>
      <charset val="134"/>
    </font>
    <font>
      <sz val="10"/>
      <name val="宋体"/>
      <charset val="0"/>
    </font>
    <font>
      <sz val="10"/>
      <name val="方正书宋_GBK"/>
      <charset val="134"/>
    </font>
  </fonts>
  <fills count="33">
    <fill>
      <patternFill patternType="none"/>
    </fill>
    <fill>
      <patternFill patternType="gray125"/>
    </fill>
    <fill>
      <patternFill patternType="solid">
        <fgColor theme="6"/>
        <bgColor indexed="64"/>
      </patternFill>
    </fill>
    <fill>
      <patternFill patternType="solid">
        <fgColor theme="5" tint="0.599993896298105"/>
        <bgColor indexed="64"/>
      </patternFill>
    </fill>
    <fill>
      <patternFill patternType="solid">
        <fgColor rgb="FFFFEB9C"/>
        <bgColor indexed="64"/>
      </patternFill>
    </fill>
    <fill>
      <patternFill patternType="solid">
        <fgColor theme="4"/>
        <bgColor indexed="64"/>
      </patternFill>
    </fill>
    <fill>
      <patternFill patternType="solid">
        <fgColor rgb="FFC6EFCE"/>
        <bgColor indexed="64"/>
      </patternFill>
    </fill>
    <fill>
      <patternFill patternType="solid">
        <fgColor theme="4" tint="0.399975585192419"/>
        <bgColor indexed="64"/>
      </patternFill>
    </fill>
    <fill>
      <patternFill patternType="solid">
        <fgColor rgb="FFFFC7CE"/>
        <bgColor indexed="64"/>
      </patternFill>
    </fill>
    <fill>
      <patternFill patternType="solid">
        <fgColor rgb="FFF2F2F2"/>
        <bgColor indexed="64"/>
      </patternFill>
    </fill>
    <fill>
      <patternFill patternType="solid">
        <fgColor theme="9"/>
        <bgColor indexed="64"/>
      </patternFill>
    </fill>
    <fill>
      <patternFill patternType="solid">
        <fgColor theme="7" tint="0.599993896298105"/>
        <bgColor indexed="64"/>
      </patternFill>
    </fill>
    <fill>
      <patternFill patternType="solid">
        <fgColor theme="8" tint="0.399975585192419"/>
        <bgColor indexed="64"/>
      </patternFill>
    </fill>
    <fill>
      <patternFill patternType="solid">
        <fgColor theme="4" tint="0.599993896298105"/>
        <bgColor indexed="64"/>
      </patternFill>
    </fill>
    <fill>
      <patternFill patternType="solid">
        <fgColor theme="8"/>
        <bgColor indexed="64"/>
      </patternFill>
    </fill>
    <fill>
      <patternFill patternType="solid">
        <fgColor theme="5"/>
        <bgColor indexed="64"/>
      </patternFill>
    </fill>
    <fill>
      <patternFill patternType="solid">
        <fgColor theme="6" tint="0.399975585192419"/>
        <bgColor indexed="64"/>
      </patternFill>
    </fill>
    <fill>
      <patternFill patternType="solid">
        <fgColor theme="5" tint="0.399975585192419"/>
        <bgColor indexed="64"/>
      </patternFill>
    </fill>
    <fill>
      <patternFill patternType="solid">
        <fgColor theme="8" tint="0.799981688894314"/>
        <bgColor indexed="64"/>
      </patternFill>
    </fill>
    <fill>
      <patternFill patternType="solid">
        <fgColor rgb="FFFFFFCC"/>
        <bgColor indexed="64"/>
      </patternFill>
    </fill>
    <fill>
      <patternFill patternType="solid">
        <fgColor theme="9" tint="0.799981688894314"/>
        <bgColor indexed="64"/>
      </patternFill>
    </fill>
    <fill>
      <patternFill patternType="solid">
        <fgColor theme="7"/>
        <bgColor indexed="64"/>
      </patternFill>
    </fill>
    <fill>
      <patternFill patternType="solid">
        <fgColor theme="6" tint="0.599993896298105"/>
        <bgColor indexed="64"/>
      </patternFill>
    </fill>
    <fill>
      <patternFill patternType="solid">
        <fgColor theme="9" tint="0.599993896298105"/>
        <bgColor indexed="64"/>
      </patternFill>
    </fill>
    <fill>
      <patternFill patternType="solid">
        <fgColor theme="4" tint="0.799981688894314"/>
        <bgColor indexed="64"/>
      </patternFill>
    </fill>
    <fill>
      <patternFill patternType="solid">
        <fgColor rgb="FFFFCC99"/>
        <bgColor indexed="64"/>
      </patternFill>
    </fill>
    <fill>
      <patternFill patternType="solid">
        <fgColor rgb="FFA5A5A5"/>
        <bgColor indexed="64"/>
      </patternFill>
    </fill>
    <fill>
      <patternFill patternType="solid">
        <fgColor theme="5" tint="0.799981688894314"/>
        <bgColor indexed="64"/>
      </patternFill>
    </fill>
    <fill>
      <patternFill patternType="solid">
        <fgColor theme="7" tint="0.799981688894314"/>
        <bgColor indexed="64"/>
      </patternFill>
    </fill>
    <fill>
      <patternFill patternType="solid">
        <fgColor theme="9" tint="0.399975585192419"/>
        <bgColor indexed="64"/>
      </patternFill>
    </fill>
    <fill>
      <patternFill patternType="solid">
        <fgColor theme="8" tint="0.599993896298105"/>
        <bgColor indexed="64"/>
      </patternFill>
    </fill>
    <fill>
      <patternFill patternType="solid">
        <fgColor theme="6" tint="0.799981688894314"/>
        <bgColor indexed="64"/>
      </patternFill>
    </fill>
    <fill>
      <patternFill patternType="solid">
        <fgColor theme="7" tint="0.399975585192419"/>
        <bgColor indexed="64"/>
      </patternFill>
    </fill>
  </fills>
  <borders count="21">
    <border>
      <left/>
      <right/>
      <top/>
      <bottom/>
      <diagonal/>
    </border>
    <border>
      <left style="thin">
        <color auto="1"/>
      </left>
      <right style="thin">
        <color auto="1"/>
      </right>
      <top style="thin">
        <color auto="1"/>
      </top>
      <bottom/>
      <diagonal/>
    </border>
    <border>
      <left style="thin">
        <color auto="1"/>
      </left>
      <right/>
      <top style="thin">
        <color auto="1"/>
      </top>
      <bottom/>
      <diagonal/>
    </border>
    <border>
      <left/>
      <right style="thin">
        <color auto="1"/>
      </right>
      <top style="thin">
        <color auto="1"/>
      </top>
      <bottom/>
      <diagonal/>
    </border>
    <border>
      <left style="thin">
        <color auto="1"/>
      </left>
      <right style="thin">
        <color auto="1"/>
      </right>
      <top/>
      <bottom/>
      <diagonal/>
    </border>
    <border>
      <left style="thin">
        <color auto="1"/>
      </left>
      <right/>
      <top/>
      <bottom style="thin">
        <color auto="1"/>
      </bottom>
      <diagonal/>
    </border>
    <border>
      <left/>
      <right style="thin">
        <color auto="1"/>
      </right>
      <top/>
      <bottom style="thin">
        <color auto="1"/>
      </bottom>
      <diagonal/>
    </border>
    <border>
      <left style="thin">
        <color auto="1"/>
      </left>
      <right style="thin">
        <color auto="1"/>
      </right>
      <top/>
      <bottom style="thin">
        <color auto="1"/>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top/>
      <bottom/>
      <diagonal/>
    </border>
    <border>
      <left/>
      <right/>
      <top style="thin">
        <color auto="1"/>
      </top>
      <bottom style="thin">
        <color auto="1"/>
      </bottom>
      <diagonal/>
    </border>
    <border>
      <left style="thin">
        <color rgb="FF3F3F3F"/>
      </left>
      <right style="thin">
        <color rgb="FF3F3F3F"/>
      </right>
      <top style="thin">
        <color rgb="FF3F3F3F"/>
      </top>
      <bottom style="thin">
        <color rgb="FF3F3F3F"/>
      </bottom>
      <diagonal/>
    </border>
    <border>
      <left/>
      <right/>
      <top/>
      <bottom style="medium">
        <color theme="4" tint="0.499984740745262"/>
      </bottom>
      <diagonal/>
    </border>
    <border>
      <left/>
      <right/>
      <top/>
      <bottom style="double">
        <color rgb="FFFF8001"/>
      </bottom>
      <diagonal/>
    </border>
    <border>
      <left style="thin">
        <color rgb="FF7F7F7F"/>
      </left>
      <right style="thin">
        <color rgb="FF7F7F7F"/>
      </right>
      <top style="thin">
        <color rgb="FF7F7F7F"/>
      </top>
      <bottom style="thin">
        <color rgb="FF7F7F7F"/>
      </bottom>
      <diagonal/>
    </border>
    <border>
      <left/>
      <right/>
      <top style="thin">
        <color theme="4"/>
      </top>
      <bottom style="double">
        <color theme="4"/>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style="double">
        <color rgb="FF3F3F3F"/>
      </left>
      <right style="double">
        <color rgb="FF3F3F3F"/>
      </right>
      <top style="double">
        <color rgb="FF3F3F3F"/>
      </top>
      <bottom style="double">
        <color rgb="FF3F3F3F"/>
      </bottom>
      <diagonal/>
    </border>
  </borders>
  <cellStyleXfs count="58">
    <xf numFmtId="0" fontId="0" fillId="0" borderId="0">
      <alignment vertical="center"/>
    </xf>
    <xf numFmtId="0" fontId="39" fillId="0" borderId="0"/>
    <xf numFmtId="0" fontId="40" fillId="0" borderId="0" applyNumberFormat="0" applyFill="0"/>
    <xf numFmtId="0" fontId="31" fillId="0" borderId="0">
      <alignment vertical="center"/>
    </xf>
    <xf numFmtId="0" fontId="31" fillId="0" borderId="0">
      <alignment vertical="center"/>
    </xf>
    <xf numFmtId="0" fontId="27" fillId="23" borderId="0" applyNumberFormat="0" applyBorder="0" applyAlignment="0" applyProtection="0">
      <alignment vertical="center"/>
    </xf>
    <xf numFmtId="0" fontId="27" fillId="20" borderId="0" applyNumberFormat="0" applyBorder="0" applyAlignment="0" applyProtection="0">
      <alignment vertical="center"/>
    </xf>
    <xf numFmtId="0" fontId="26" fillId="10" borderId="0" applyNumberFormat="0" applyBorder="0" applyAlignment="0" applyProtection="0">
      <alignment vertical="center"/>
    </xf>
    <xf numFmtId="0" fontId="27" fillId="30" borderId="0" applyNumberFormat="0" applyBorder="0" applyAlignment="0" applyProtection="0">
      <alignment vertical="center"/>
    </xf>
    <xf numFmtId="0" fontId="27" fillId="18" borderId="0" applyNumberFormat="0" applyBorder="0" applyAlignment="0" applyProtection="0">
      <alignment vertical="center"/>
    </xf>
    <xf numFmtId="0" fontId="39" fillId="0" borderId="0"/>
    <xf numFmtId="0" fontId="26" fillId="14" borderId="0" applyNumberFormat="0" applyBorder="0" applyAlignment="0" applyProtection="0">
      <alignment vertical="center"/>
    </xf>
    <xf numFmtId="0" fontId="27" fillId="11" borderId="0" applyNumberFormat="0" applyBorder="0" applyAlignment="0" applyProtection="0">
      <alignment vertical="center"/>
    </xf>
    <xf numFmtId="0" fontId="30" fillId="0" borderId="14" applyNumberFormat="0" applyFill="0" applyAlignment="0" applyProtection="0">
      <alignment vertical="center"/>
    </xf>
    <xf numFmtId="0" fontId="47" fillId="0" borderId="0" applyNumberFormat="0" applyFill="0" applyBorder="0" applyAlignment="0" applyProtection="0">
      <alignment vertical="center"/>
    </xf>
    <xf numFmtId="0" fontId="38" fillId="0" borderId="17" applyNumberFormat="0" applyFill="0" applyAlignment="0" applyProtection="0">
      <alignment vertical="center"/>
    </xf>
    <xf numFmtId="9" fontId="0" fillId="0" borderId="0" applyFont="0" applyFill="0" applyBorder="0" applyAlignment="0" applyProtection="0">
      <alignment vertical="center"/>
    </xf>
    <xf numFmtId="43" fontId="0" fillId="0" borderId="0" applyFont="0" applyFill="0" applyBorder="0" applyAlignment="0" applyProtection="0">
      <alignment vertical="center"/>
    </xf>
    <xf numFmtId="0" fontId="31" fillId="0" borderId="0">
      <alignment vertical="center"/>
    </xf>
    <xf numFmtId="0" fontId="42" fillId="0" borderId="19" applyNumberFormat="0" applyFill="0" applyAlignment="0" applyProtection="0">
      <alignment vertical="center"/>
    </xf>
    <xf numFmtId="42" fontId="0" fillId="0" borderId="0" applyFont="0" applyFill="0" applyBorder="0" applyAlignment="0" applyProtection="0">
      <alignment vertical="center"/>
    </xf>
    <xf numFmtId="0" fontId="26" fillId="32" borderId="0" applyNumberFormat="0" applyBorder="0" applyAlignment="0" applyProtection="0">
      <alignment vertical="center"/>
    </xf>
    <xf numFmtId="0" fontId="44" fillId="0" borderId="0" applyNumberFormat="0" applyFill="0" applyBorder="0" applyAlignment="0" applyProtection="0">
      <alignment vertical="center"/>
    </xf>
    <xf numFmtId="0" fontId="27" fillId="27" borderId="0" applyNumberFormat="0" applyBorder="0" applyAlignment="0" applyProtection="0">
      <alignment vertical="center"/>
    </xf>
    <xf numFmtId="0" fontId="26" fillId="12" borderId="0" applyNumberFormat="0" applyBorder="0" applyAlignment="0" applyProtection="0">
      <alignment vertical="center"/>
    </xf>
    <xf numFmtId="0" fontId="45" fillId="0" borderId="19" applyNumberFormat="0" applyFill="0" applyAlignment="0" applyProtection="0">
      <alignment vertical="center"/>
    </xf>
    <xf numFmtId="0" fontId="46" fillId="0" borderId="0" applyNumberFormat="0" applyFill="0" applyBorder="0" applyAlignment="0" applyProtection="0">
      <alignment vertical="center"/>
    </xf>
    <xf numFmtId="0" fontId="27" fillId="31" borderId="0" applyNumberFormat="0" applyBorder="0" applyAlignment="0" applyProtection="0">
      <alignment vertical="center"/>
    </xf>
    <xf numFmtId="44" fontId="0" fillId="0" borderId="0" applyFont="0" applyFill="0" applyBorder="0" applyAlignment="0" applyProtection="0">
      <alignment vertical="center"/>
    </xf>
    <xf numFmtId="0" fontId="27" fillId="28" borderId="0" applyNumberFormat="0" applyBorder="0" applyAlignment="0" applyProtection="0">
      <alignment vertical="center"/>
    </xf>
    <xf numFmtId="0" fontId="37" fillId="9" borderId="16" applyNumberFormat="0" applyAlignment="0" applyProtection="0">
      <alignment vertical="center"/>
    </xf>
    <xf numFmtId="0" fontId="48" fillId="0" borderId="0" applyNumberFormat="0" applyFill="0" applyBorder="0" applyAlignment="0" applyProtection="0">
      <alignment vertical="center"/>
    </xf>
    <xf numFmtId="41" fontId="0" fillId="0" borderId="0" applyFont="0" applyFill="0" applyBorder="0" applyAlignment="0" applyProtection="0">
      <alignment vertical="center"/>
    </xf>
    <xf numFmtId="0" fontId="26" fillId="21" borderId="0" applyNumberFormat="0" applyBorder="0" applyAlignment="0" applyProtection="0">
      <alignment vertical="center"/>
    </xf>
    <xf numFmtId="0" fontId="27" fillId="22" borderId="0" applyNumberFormat="0" applyBorder="0" applyAlignment="0" applyProtection="0">
      <alignment vertical="center"/>
    </xf>
    <xf numFmtId="0" fontId="26" fillId="29" borderId="0" applyNumberFormat="0" applyBorder="0" applyAlignment="0" applyProtection="0">
      <alignment vertical="center"/>
    </xf>
    <xf numFmtId="0" fontId="41" fillId="25" borderId="16" applyNumberFormat="0" applyAlignment="0" applyProtection="0">
      <alignment vertical="center"/>
    </xf>
    <xf numFmtId="0" fontId="34" fillId="9" borderId="13" applyNumberFormat="0" applyAlignment="0" applyProtection="0">
      <alignment vertical="center"/>
    </xf>
    <xf numFmtId="0" fontId="43" fillId="26" borderId="20" applyNumberFormat="0" applyAlignment="0" applyProtection="0">
      <alignment vertical="center"/>
    </xf>
    <xf numFmtId="0" fontId="36" fillId="0" borderId="15" applyNumberFormat="0" applyFill="0" applyAlignment="0" applyProtection="0">
      <alignment vertical="center"/>
    </xf>
    <xf numFmtId="0" fontId="26" fillId="7" borderId="0" applyNumberFormat="0" applyBorder="0" applyAlignment="0" applyProtection="0">
      <alignment vertical="center"/>
    </xf>
    <xf numFmtId="0" fontId="0" fillId="0" borderId="0">
      <alignment vertical="center"/>
    </xf>
    <xf numFmtId="0" fontId="26" fillId="16" borderId="0" applyNumberFormat="0" applyBorder="0" applyAlignment="0" applyProtection="0">
      <alignment vertical="center"/>
    </xf>
    <xf numFmtId="0" fontId="0" fillId="19" borderId="18" applyNumberFormat="0" applyFont="0" applyAlignment="0" applyProtection="0">
      <alignment vertical="center"/>
    </xf>
    <xf numFmtId="0" fontId="35" fillId="0" borderId="0" applyNumberFormat="0" applyFill="0" applyBorder="0" applyAlignment="0" applyProtection="0">
      <alignment vertical="center"/>
    </xf>
    <xf numFmtId="0" fontId="32" fillId="6" borderId="0" applyNumberFormat="0" applyBorder="0" applyAlignment="0" applyProtection="0">
      <alignment vertical="center"/>
    </xf>
    <xf numFmtId="0" fontId="31" fillId="0" borderId="0">
      <alignment vertical="center"/>
    </xf>
    <xf numFmtId="0" fontId="30" fillId="0" borderId="0" applyNumberFormat="0" applyFill="0" applyBorder="0" applyAlignment="0" applyProtection="0">
      <alignment vertical="center"/>
    </xf>
    <xf numFmtId="0" fontId="26" fillId="5" borderId="0" applyNumberFormat="0" applyBorder="0" applyAlignment="0" applyProtection="0">
      <alignment vertical="center"/>
    </xf>
    <xf numFmtId="0" fontId="29" fillId="4" borderId="0" applyNumberFormat="0" applyBorder="0" applyAlignment="0" applyProtection="0">
      <alignment vertical="center"/>
    </xf>
    <xf numFmtId="0" fontId="27" fillId="24" borderId="0" applyNumberFormat="0" applyBorder="0" applyAlignment="0" applyProtection="0">
      <alignment vertical="center"/>
    </xf>
    <xf numFmtId="0" fontId="33" fillId="8" borderId="0" applyNumberFormat="0" applyBorder="0" applyAlignment="0" applyProtection="0">
      <alignment vertical="center"/>
    </xf>
    <xf numFmtId="0" fontId="26" fillId="15" borderId="0" applyNumberFormat="0" applyBorder="0" applyAlignment="0" applyProtection="0">
      <alignment vertical="center"/>
    </xf>
    <xf numFmtId="0" fontId="27" fillId="13" borderId="0" applyNumberFormat="0" applyBorder="0" applyAlignment="0" applyProtection="0">
      <alignment vertical="center"/>
    </xf>
    <xf numFmtId="0" fontId="28" fillId="0" borderId="0"/>
    <xf numFmtId="0" fontId="26" fillId="17" borderId="0" applyNumberFormat="0" applyBorder="0" applyAlignment="0" applyProtection="0">
      <alignment vertical="center"/>
    </xf>
    <xf numFmtId="0" fontId="27" fillId="3" borderId="0" applyNumberFormat="0" applyBorder="0" applyAlignment="0" applyProtection="0">
      <alignment vertical="center"/>
    </xf>
    <xf numFmtId="0" fontId="26" fillId="2" borderId="0" applyNumberFormat="0" applyBorder="0" applyAlignment="0" applyProtection="0">
      <alignment vertical="center"/>
    </xf>
  </cellStyleXfs>
  <cellXfs count="153">
    <xf numFmtId="0" fontId="0" fillId="0" borderId="0" xfId="0">
      <alignment vertical="center"/>
    </xf>
    <xf numFmtId="179" fontId="1" fillId="0" borderId="0" xfId="0" applyNumberFormat="1" applyFont="1" applyFill="1" applyBorder="1" applyAlignment="1">
      <alignment vertical="center"/>
    </xf>
    <xf numFmtId="179" fontId="2" fillId="0" borderId="0" xfId="0" applyNumberFormat="1" applyFont="1" applyFill="1" applyBorder="1" applyAlignment="1">
      <alignment horizontal="left" vertical="center"/>
    </xf>
    <xf numFmtId="179" fontId="3" fillId="0" borderId="0" xfId="0" applyNumberFormat="1" applyFont="1" applyFill="1" applyBorder="1" applyAlignment="1">
      <alignment horizontal="center" vertical="center"/>
    </xf>
    <xf numFmtId="179" fontId="4" fillId="0" borderId="0" xfId="0" applyNumberFormat="1" applyFont="1" applyFill="1" applyBorder="1" applyAlignment="1">
      <alignment horizontal="center" vertical="center"/>
    </xf>
    <xf numFmtId="179" fontId="5" fillId="0" borderId="0" xfId="0" applyNumberFormat="1" applyFont="1" applyFill="1" applyBorder="1" applyAlignment="1">
      <alignment horizontal="center" vertical="center"/>
    </xf>
    <xf numFmtId="179" fontId="6" fillId="0" borderId="0" xfId="0" applyNumberFormat="1" applyFont="1" applyFill="1" applyAlignment="1">
      <alignment horizontal="center" vertical="center"/>
    </xf>
    <xf numFmtId="179" fontId="7" fillId="0" borderId="0" xfId="0" applyNumberFormat="1" applyFont="1" applyFill="1" applyAlignment="1">
      <alignment horizontal="center" vertical="center"/>
    </xf>
    <xf numFmtId="179" fontId="8" fillId="0" borderId="0" xfId="0" applyNumberFormat="1" applyFont="1" applyFill="1" applyAlignment="1">
      <alignment horizontal="center" vertical="center"/>
    </xf>
    <xf numFmtId="0" fontId="9" fillId="0" borderId="0" xfId="0" applyFont="1" applyFill="1" applyAlignment="1">
      <alignment vertical="center"/>
    </xf>
    <xf numFmtId="0" fontId="8" fillId="0" borderId="0" xfId="0" applyFont="1" applyFill="1" applyAlignment="1">
      <alignment vertical="center"/>
    </xf>
    <xf numFmtId="179" fontId="4" fillId="0" borderId="0" xfId="0" applyNumberFormat="1" applyFont="1" applyFill="1" applyAlignment="1">
      <alignment horizontal="center" vertical="center"/>
    </xf>
    <xf numFmtId="0" fontId="7" fillId="0" borderId="0" xfId="0" applyFont="1" applyFill="1" applyAlignment="1">
      <alignment vertical="center" wrapText="1"/>
    </xf>
    <xf numFmtId="179" fontId="10" fillId="0" borderId="0" xfId="0" applyNumberFormat="1" applyFont="1" applyFill="1" applyBorder="1" applyAlignment="1">
      <alignment horizontal="center" vertical="center"/>
    </xf>
    <xf numFmtId="179" fontId="10" fillId="0" borderId="0" xfId="0" applyNumberFormat="1" applyFont="1" applyFill="1" applyAlignment="1">
      <alignment horizontal="center" vertical="center"/>
    </xf>
    <xf numFmtId="179" fontId="11" fillId="0" borderId="0" xfId="0" applyNumberFormat="1" applyFont="1" applyFill="1" applyBorder="1" applyAlignment="1">
      <alignment horizontal="center" vertical="center"/>
    </xf>
    <xf numFmtId="0" fontId="10" fillId="0" borderId="0" xfId="0" applyFont="1" applyFill="1" applyAlignment="1">
      <alignment horizontal="center" vertical="center" wrapText="1"/>
    </xf>
    <xf numFmtId="179" fontId="7" fillId="0" borderId="0" xfId="0" applyNumberFormat="1" applyFont="1" applyFill="1" applyBorder="1" applyAlignment="1">
      <alignment horizontal="center" vertical="center" wrapText="1"/>
    </xf>
    <xf numFmtId="179" fontId="7" fillId="0" borderId="0" xfId="0" applyNumberFormat="1" applyFont="1" applyFill="1" applyBorder="1" applyAlignment="1">
      <alignment horizontal="center" vertical="center"/>
    </xf>
    <xf numFmtId="0" fontId="7" fillId="0" borderId="0" xfId="0" applyFont="1" applyFill="1" applyAlignment="1">
      <alignment horizontal="center" vertical="center"/>
    </xf>
    <xf numFmtId="0" fontId="7" fillId="0" borderId="0" xfId="0" applyFont="1" applyFill="1" applyAlignment="1">
      <alignment horizontal="center" vertical="center" wrapText="1"/>
    </xf>
    <xf numFmtId="0" fontId="7" fillId="0" borderId="0" xfId="0" applyFont="1" applyFill="1" applyBorder="1" applyAlignment="1">
      <alignment horizontal="center" vertical="center" wrapText="1"/>
    </xf>
    <xf numFmtId="0" fontId="12" fillId="0" borderId="0" xfId="0" applyFont="1" applyFill="1" applyAlignment="1">
      <alignment vertical="center"/>
    </xf>
    <xf numFmtId="0" fontId="4" fillId="0" borderId="0" xfId="0" applyNumberFormat="1" applyFont="1" applyFill="1" applyBorder="1" applyAlignment="1">
      <alignment horizontal="center" vertical="center"/>
    </xf>
    <xf numFmtId="179" fontId="4" fillId="0" borderId="0" xfId="0" applyNumberFormat="1" applyFont="1" applyFill="1" applyBorder="1" applyAlignment="1">
      <alignment horizontal="left" vertical="center" wrapText="1"/>
    </xf>
    <xf numFmtId="0" fontId="4" fillId="0" borderId="0" xfId="0" applyNumberFormat="1" applyFont="1" applyFill="1" applyBorder="1" applyAlignment="1">
      <alignment horizontal="left" vertical="center" wrapText="1"/>
    </xf>
    <xf numFmtId="179" fontId="4" fillId="0" borderId="0" xfId="0" applyNumberFormat="1" applyFont="1" applyFill="1" applyBorder="1" applyAlignment="1">
      <alignment horizontal="left" vertical="center"/>
    </xf>
    <xf numFmtId="180" fontId="4" fillId="0" borderId="0" xfId="0" applyNumberFormat="1" applyFont="1" applyFill="1" applyBorder="1" applyAlignment="1">
      <alignment horizontal="left" vertical="center" wrapText="1"/>
    </xf>
    <xf numFmtId="180" fontId="4" fillId="0" borderId="0" xfId="0" applyNumberFormat="1" applyFont="1" applyFill="1" applyBorder="1" applyAlignment="1">
      <alignment horizontal="center" vertical="center"/>
    </xf>
    <xf numFmtId="178" fontId="4" fillId="0" borderId="0" xfId="0" applyNumberFormat="1" applyFont="1" applyFill="1" applyBorder="1" applyAlignment="1">
      <alignment horizontal="center" vertical="center"/>
    </xf>
    <xf numFmtId="179" fontId="4" fillId="0" borderId="0" xfId="0" applyNumberFormat="1" applyFont="1" applyFill="1" applyBorder="1" applyAlignment="1">
      <alignment horizontal="center" vertical="center" wrapText="1"/>
    </xf>
    <xf numFmtId="0" fontId="13" fillId="0" borderId="0" xfId="0" applyNumberFormat="1" applyFont="1" applyFill="1" applyAlignment="1">
      <alignment horizontal="center" vertical="center"/>
    </xf>
    <xf numFmtId="0" fontId="2" fillId="0" borderId="0" xfId="0" applyNumberFormat="1" applyFont="1" applyFill="1" applyAlignment="1">
      <alignment horizontal="left" vertical="center"/>
    </xf>
    <xf numFmtId="0" fontId="2" fillId="0" borderId="0" xfId="0" applyNumberFormat="1" applyFont="1" applyFill="1" applyAlignment="1">
      <alignment horizontal="center" vertical="center"/>
    </xf>
    <xf numFmtId="0" fontId="2" fillId="0" borderId="1" xfId="0" applyNumberFormat="1" applyFont="1" applyFill="1" applyBorder="1" applyAlignment="1">
      <alignment horizontal="center" vertical="center" wrapText="1"/>
    </xf>
    <xf numFmtId="0" fontId="2" fillId="0" borderId="2" xfId="0" applyNumberFormat="1" applyFont="1" applyFill="1" applyBorder="1" applyAlignment="1">
      <alignment horizontal="center" vertical="center" wrapText="1"/>
    </xf>
    <xf numFmtId="0" fontId="2" fillId="0" borderId="3" xfId="0" applyNumberFormat="1" applyFont="1" applyFill="1" applyBorder="1" applyAlignment="1">
      <alignment horizontal="center" vertical="center" wrapText="1"/>
    </xf>
    <xf numFmtId="0" fontId="2" fillId="0" borderId="4" xfId="0" applyNumberFormat="1" applyFont="1" applyFill="1" applyBorder="1" applyAlignment="1">
      <alignment horizontal="center" vertical="center" wrapText="1"/>
    </xf>
    <xf numFmtId="0" fontId="2" fillId="0" borderId="5" xfId="0" applyNumberFormat="1" applyFont="1" applyFill="1" applyBorder="1" applyAlignment="1">
      <alignment horizontal="center" vertical="center" wrapText="1"/>
    </xf>
    <xf numFmtId="0" fontId="2" fillId="0" borderId="6" xfId="0" applyNumberFormat="1" applyFont="1" applyFill="1" applyBorder="1" applyAlignment="1">
      <alignment horizontal="center" vertical="center" wrapText="1"/>
    </xf>
    <xf numFmtId="0" fontId="2" fillId="0" borderId="7" xfId="0" applyNumberFormat="1" applyFont="1" applyFill="1" applyBorder="1" applyAlignment="1">
      <alignment horizontal="center" vertical="center" wrapText="1"/>
    </xf>
    <xf numFmtId="0" fontId="12" fillId="0" borderId="8" xfId="0" applyNumberFormat="1" applyFont="1" applyFill="1" applyBorder="1" applyAlignment="1">
      <alignment horizontal="center" vertical="center" wrapText="1"/>
    </xf>
    <xf numFmtId="0" fontId="7" fillId="0" borderId="8" xfId="0" applyNumberFormat="1" applyFont="1" applyFill="1" applyBorder="1" applyAlignment="1">
      <alignment horizontal="center" vertical="center" wrapText="1"/>
    </xf>
    <xf numFmtId="0" fontId="7" fillId="0" borderId="8" xfId="0" applyFont="1" applyFill="1" applyBorder="1" applyAlignment="1">
      <alignment horizontal="center" vertical="center" wrapText="1"/>
    </xf>
    <xf numFmtId="180" fontId="7" fillId="0" borderId="8" xfId="0" applyNumberFormat="1" applyFont="1" applyFill="1" applyBorder="1" applyAlignment="1">
      <alignment horizontal="center" vertical="center" wrapText="1"/>
    </xf>
    <xf numFmtId="180" fontId="7" fillId="0" borderId="8" xfId="0" applyNumberFormat="1" applyFont="1" applyFill="1" applyBorder="1" applyAlignment="1">
      <alignment horizontal="left" vertical="center" wrapText="1"/>
    </xf>
    <xf numFmtId="0" fontId="7" fillId="0" borderId="8" xfId="0" applyNumberFormat="1" applyFont="1" applyFill="1" applyBorder="1" applyAlignment="1">
      <alignment horizontal="left" vertical="center" wrapText="1"/>
    </xf>
    <xf numFmtId="0" fontId="14" fillId="0" borderId="8" xfId="0" applyNumberFormat="1" applyFont="1" applyFill="1" applyBorder="1" applyAlignment="1">
      <alignment horizontal="left" vertical="center" wrapText="1"/>
    </xf>
    <xf numFmtId="179" fontId="7" fillId="0" borderId="8" xfId="0" applyNumberFormat="1" applyFont="1" applyFill="1" applyBorder="1" applyAlignment="1">
      <alignment horizontal="center" vertical="center" wrapText="1"/>
    </xf>
    <xf numFmtId="179" fontId="2" fillId="0" borderId="0" xfId="0" applyNumberFormat="1" applyFont="1" applyFill="1" applyAlignment="1">
      <alignment horizontal="left" vertical="center"/>
    </xf>
    <xf numFmtId="179" fontId="2" fillId="0" borderId="1" xfId="0" applyNumberFormat="1" applyFont="1" applyFill="1" applyBorder="1" applyAlignment="1">
      <alignment horizontal="center" vertical="center" wrapText="1"/>
    </xf>
    <xf numFmtId="179" fontId="2" fillId="0" borderId="4" xfId="0" applyNumberFormat="1" applyFont="1" applyFill="1" applyBorder="1" applyAlignment="1">
      <alignment horizontal="center" vertical="center" wrapText="1"/>
    </xf>
    <xf numFmtId="179" fontId="2" fillId="0" borderId="7" xfId="0" applyNumberFormat="1" applyFont="1" applyFill="1" applyBorder="1" applyAlignment="1">
      <alignment horizontal="center" vertical="center" wrapText="1"/>
    </xf>
    <xf numFmtId="180" fontId="15" fillId="0" borderId="8" xfId="0" applyNumberFormat="1" applyFont="1" applyFill="1" applyBorder="1" applyAlignment="1">
      <alignment horizontal="center" vertical="center" wrapText="1"/>
    </xf>
    <xf numFmtId="0" fontId="16" fillId="0" borderId="8" xfId="0" applyNumberFormat="1" applyFont="1" applyFill="1" applyBorder="1" applyAlignment="1">
      <alignment horizontal="center" vertical="center" wrapText="1"/>
    </xf>
    <xf numFmtId="180" fontId="7" fillId="0" borderId="8" xfId="0" applyNumberFormat="1" applyFont="1" applyFill="1" applyBorder="1" applyAlignment="1">
      <alignment horizontal="justify" vertical="center" wrapText="1"/>
    </xf>
    <xf numFmtId="0" fontId="17" fillId="0" borderId="8" xfId="0" applyNumberFormat="1" applyFont="1" applyFill="1" applyBorder="1" applyAlignment="1">
      <alignment horizontal="left" vertical="center" wrapText="1"/>
    </xf>
    <xf numFmtId="178" fontId="7" fillId="0" borderId="8" xfId="0" applyNumberFormat="1" applyFont="1" applyFill="1" applyBorder="1" applyAlignment="1">
      <alignment horizontal="center" vertical="center" wrapText="1"/>
    </xf>
    <xf numFmtId="0" fontId="18" fillId="0" borderId="8" xfId="0" applyFont="1" applyFill="1" applyBorder="1" applyAlignment="1">
      <alignment horizontal="center" vertical="center" wrapText="1"/>
    </xf>
    <xf numFmtId="179" fontId="2" fillId="0" borderId="0" xfId="0" applyNumberFormat="1" applyFont="1" applyFill="1" applyAlignment="1">
      <alignment horizontal="right" vertical="center" wrapText="1"/>
    </xf>
    <xf numFmtId="180" fontId="2" fillId="0" borderId="1" xfId="0" applyNumberFormat="1" applyFont="1" applyFill="1" applyBorder="1" applyAlignment="1">
      <alignment horizontal="center" vertical="center" wrapText="1"/>
    </xf>
    <xf numFmtId="180" fontId="2" fillId="0" borderId="8" xfId="0" applyNumberFormat="1" applyFont="1" applyFill="1" applyBorder="1" applyAlignment="1">
      <alignment horizontal="center" vertical="center" wrapText="1"/>
    </xf>
    <xf numFmtId="180" fontId="2" fillId="0" borderId="4" xfId="0" applyNumberFormat="1" applyFont="1" applyFill="1" applyBorder="1" applyAlignment="1">
      <alignment horizontal="center" vertical="center" wrapText="1"/>
    </xf>
    <xf numFmtId="180" fontId="2" fillId="0" borderId="7" xfId="0" applyNumberFormat="1" applyFont="1" applyFill="1" applyBorder="1" applyAlignment="1">
      <alignment horizontal="center" vertical="center" wrapText="1"/>
    </xf>
    <xf numFmtId="180" fontId="19" fillId="0" borderId="7" xfId="0" applyNumberFormat="1" applyFont="1" applyFill="1" applyBorder="1" applyAlignment="1">
      <alignment horizontal="center" vertical="center" wrapText="1"/>
    </xf>
    <xf numFmtId="179" fontId="7" fillId="0" borderId="8" xfId="0" applyNumberFormat="1" applyFont="1" applyFill="1" applyBorder="1" applyAlignment="1">
      <alignment horizontal="left" vertical="center" wrapText="1"/>
    </xf>
    <xf numFmtId="180" fontId="16" fillId="0" borderId="8" xfId="0" applyNumberFormat="1" applyFont="1" applyFill="1" applyBorder="1" applyAlignment="1">
      <alignment horizontal="center" vertical="center" wrapText="1"/>
    </xf>
    <xf numFmtId="0" fontId="7" fillId="0" borderId="8" xfId="0" applyFont="1" applyFill="1" applyBorder="1" applyAlignment="1">
      <alignment horizontal="left" vertical="center" wrapText="1"/>
    </xf>
    <xf numFmtId="180" fontId="16" fillId="0" borderId="8" xfId="0" applyNumberFormat="1" applyFont="1" applyFill="1" applyBorder="1" applyAlignment="1">
      <alignment horizontal="center" vertical="center"/>
    </xf>
    <xf numFmtId="178" fontId="7" fillId="0" borderId="8" xfId="0" applyNumberFormat="1" applyFont="1" applyFill="1" applyBorder="1" applyAlignment="1">
      <alignment horizontal="left" vertical="center" wrapText="1"/>
    </xf>
    <xf numFmtId="0" fontId="13" fillId="0" borderId="0" xfId="0" applyNumberFormat="1" applyFont="1" applyFill="1" applyAlignment="1">
      <alignment vertical="center"/>
    </xf>
    <xf numFmtId="178" fontId="2" fillId="0" borderId="0" xfId="0" applyNumberFormat="1" applyFont="1" applyFill="1" applyAlignment="1">
      <alignment horizontal="left" vertical="center"/>
    </xf>
    <xf numFmtId="178" fontId="2" fillId="0" borderId="8" xfId="0" applyNumberFormat="1" applyFont="1" applyFill="1" applyBorder="1" applyAlignment="1">
      <alignment horizontal="center" vertical="center" wrapText="1"/>
    </xf>
    <xf numFmtId="178" fontId="2" fillId="0" borderId="9" xfId="0" applyNumberFormat="1" applyFont="1" applyFill="1" applyBorder="1" applyAlignment="1">
      <alignment horizontal="center" vertical="center" wrapText="1"/>
    </xf>
    <xf numFmtId="178" fontId="2" fillId="0" borderId="10" xfId="0" applyNumberFormat="1" applyFont="1" applyFill="1" applyBorder="1" applyAlignment="1">
      <alignment horizontal="center" vertical="center" wrapText="1"/>
    </xf>
    <xf numFmtId="178" fontId="19" fillId="0" borderId="7" xfId="0" applyNumberFormat="1" applyFont="1" applyFill="1" applyBorder="1" applyAlignment="1">
      <alignment horizontal="center" vertical="center" wrapText="1"/>
    </xf>
    <xf numFmtId="178" fontId="16" fillId="0" borderId="8" xfId="0" applyNumberFormat="1" applyFont="1" applyFill="1" applyBorder="1" applyAlignment="1">
      <alignment horizontal="center" vertical="center" wrapText="1"/>
    </xf>
    <xf numFmtId="178" fontId="20" fillId="0" borderId="8" xfId="0" applyNumberFormat="1" applyFont="1" applyFill="1" applyBorder="1" applyAlignment="1">
      <alignment horizontal="center" vertical="center" wrapText="1"/>
    </xf>
    <xf numFmtId="178" fontId="16" fillId="0" borderId="8" xfId="0" applyNumberFormat="1" applyFont="1" applyFill="1" applyBorder="1" applyAlignment="1">
      <alignment horizontal="center" vertical="center"/>
    </xf>
    <xf numFmtId="179" fontId="2" fillId="0" borderId="0" xfId="0" applyNumberFormat="1" applyFont="1" applyFill="1" applyAlignment="1">
      <alignment horizontal="left" vertical="center" wrapText="1"/>
    </xf>
    <xf numFmtId="177" fontId="2" fillId="0" borderId="8" xfId="0" applyNumberFormat="1" applyFont="1" applyFill="1" applyBorder="1" applyAlignment="1">
      <alignment horizontal="center" vertical="center" wrapText="1"/>
    </xf>
    <xf numFmtId="177" fontId="2" fillId="0" borderId="7" xfId="0" applyNumberFormat="1" applyFont="1" applyFill="1" applyBorder="1" applyAlignment="1">
      <alignment horizontal="center" vertical="center" wrapText="1"/>
    </xf>
    <xf numFmtId="177" fontId="7" fillId="0" borderId="8" xfId="0" applyNumberFormat="1" applyFont="1" applyFill="1" applyBorder="1" applyAlignment="1">
      <alignment horizontal="center" vertical="center" wrapText="1"/>
    </xf>
    <xf numFmtId="49" fontId="7" fillId="0" borderId="8" xfId="0" applyNumberFormat="1" applyFont="1" applyFill="1" applyBorder="1" applyAlignment="1">
      <alignment horizontal="center" vertical="center" wrapText="1"/>
    </xf>
    <xf numFmtId="0" fontId="2" fillId="0" borderId="8" xfId="0" applyNumberFormat="1" applyFont="1" applyFill="1" applyBorder="1" applyAlignment="1">
      <alignment horizontal="center" vertical="center" wrapText="1"/>
    </xf>
    <xf numFmtId="0" fontId="2" fillId="0" borderId="11" xfId="0" applyNumberFormat="1" applyFont="1" applyFill="1" applyBorder="1" applyAlignment="1">
      <alignment horizontal="center" vertical="center" wrapText="1"/>
    </xf>
    <xf numFmtId="0" fontId="7" fillId="0" borderId="8" xfId="0" applyFont="1" applyFill="1" applyBorder="1" applyAlignment="1">
      <alignment vertical="center" wrapText="1"/>
    </xf>
    <xf numFmtId="179" fontId="8" fillId="0" borderId="0" xfId="0" applyNumberFormat="1" applyFont="1" applyFill="1" applyBorder="1" applyAlignment="1">
      <alignment horizontal="center" vertical="center" wrapText="1"/>
    </xf>
    <xf numFmtId="179" fontId="7" fillId="0" borderId="8" xfId="0" applyNumberFormat="1" applyFont="1" applyFill="1" applyBorder="1" applyAlignment="1">
      <alignment horizontal="center" vertical="center"/>
    </xf>
    <xf numFmtId="179" fontId="9" fillId="0" borderId="8" xfId="0" applyNumberFormat="1" applyFont="1" applyFill="1" applyBorder="1" applyAlignment="1">
      <alignment horizontal="center" vertical="center"/>
    </xf>
    <xf numFmtId="180" fontId="9" fillId="0" borderId="8" xfId="0" applyNumberFormat="1" applyFont="1" applyFill="1" applyBorder="1" applyAlignment="1">
      <alignment horizontal="center" vertical="center" wrapText="1"/>
    </xf>
    <xf numFmtId="0" fontId="7" fillId="0" borderId="8" xfId="0" applyFont="1" applyFill="1" applyBorder="1" applyAlignment="1">
      <alignment horizontal="center" vertical="center"/>
    </xf>
    <xf numFmtId="180" fontId="20" fillId="0" borderId="8" xfId="0" applyNumberFormat="1" applyFont="1" applyFill="1" applyBorder="1" applyAlignment="1">
      <alignment horizontal="center" vertical="center" wrapText="1"/>
    </xf>
    <xf numFmtId="178" fontId="16" fillId="0" borderId="8" xfId="2" applyNumberFormat="1" applyFont="1" applyFill="1" applyBorder="1" applyAlignment="1">
      <alignment horizontal="center" vertical="center" wrapText="1"/>
    </xf>
    <xf numFmtId="0" fontId="18" fillId="0" borderId="8" xfId="0" applyFont="1" applyFill="1" applyBorder="1" applyAlignment="1">
      <alignment horizontal="left" vertical="center" wrapText="1"/>
    </xf>
    <xf numFmtId="0" fontId="7" fillId="0" borderId="8" xfId="0" applyFont="1" applyFill="1" applyBorder="1" applyAlignment="1">
      <alignment horizontal="justify" vertical="center"/>
    </xf>
    <xf numFmtId="0" fontId="7" fillId="0" borderId="8" xfId="0" applyFont="1" applyFill="1" applyBorder="1" applyAlignment="1">
      <alignment vertical="center"/>
    </xf>
    <xf numFmtId="0" fontId="7" fillId="0" borderId="8" xfId="0" applyNumberFormat="1" applyFont="1" applyFill="1" applyBorder="1" applyAlignment="1">
      <alignment horizontal="center" vertical="center"/>
    </xf>
    <xf numFmtId="0" fontId="18" fillId="0" borderId="8" xfId="0" applyFont="1" applyFill="1" applyBorder="1" applyAlignment="1">
      <alignment vertical="center" wrapText="1"/>
    </xf>
    <xf numFmtId="0" fontId="18" fillId="0" borderId="8" xfId="0" applyFont="1" applyFill="1" applyBorder="1" applyAlignment="1">
      <alignment vertical="top" wrapText="1"/>
    </xf>
    <xf numFmtId="0" fontId="20" fillId="0" borderId="8" xfId="0" applyNumberFormat="1" applyFont="1" applyFill="1" applyBorder="1" applyAlignment="1">
      <alignment horizontal="center" vertical="center" wrapText="1"/>
    </xf>
    <xf numFmtId="0" fontId="7" fillId="0" borderId="7" xfId="0" applyNumberFormat="1" applyFont="1" applyFill="1" applyBorder="1" applyAlignment="1">
      <alignment horizontal="center" vertical="center" wrapText="1"/>
    </xf>
    <xf numFmtId="180" fontId="7" fillId="0" borderId="8" xfId="0" applyNumberFormat="1" applyFont="1" applyFill="1" applyBorder="1" applyAlignment="1">
      <alignment vertical="center" wrapText="1"/>
    </xf>
    <xf numFmtId="0" fontId="7" fillId="0" borderId="8" xfId="0" applyFont="1" applyFill="1" applyBorder="1" applyAlignment="1" applyProtection="1">
      <alignment horizontal="center" vertical="center" wrapText="1"/>
      <protection locked="0"/>
    </xf>
    <xf numFmtId="180" fontId="18" fillId="0" borderId="8" xfId="0" applyNumberFormat="1" applyFont="1" applyFill="1" applyBorder="1" applyAlignment="1">
      <alignment horizontal="left" vertical="center" wrapText="1"/>
    </xf>
    <xf numFmtId="176" fontId="7" fillId="0" borderId="8" xfId="0" applyNumberFormat="1" applyFont="1" applyFill="1" applyBorder="1" applyAlignment="1">
      <alignment horizontal="center" vertical="center" wrapText="1"/>
    </xf>
    <xf numFmtId="49" fontId="18" fillId="0" borderId="8" xfId="0" applyNumberFormat="1" applyFont="1" applyFill="1" applyBorder="1" applyAlignment="1">
      <alignment horizontal="justify" vertical="center" wrapText="1"/>
    </xf>
    <xf numFmtId="49" fontId="18" fillId="0" borderId="8" xfId="0" applyNumberFormat="1" applyFont="1" applyFill="1" applyBorder="1" applyAlignment="1" applyProtection="1">
      <alignment horizontal="justify" vertical="center" wrapText="1"/>
      <protection locked="0"/>
    </xf>
    <xf numFmtId="180" fontId="7" fillId="0" borderId="9" xfId="0" applyNumberFormat="1" applyFont="1" applyFill="1" applyBorder="1" applyAlignment="1">
      <alignment horizontal="center" vertical="center" wrapText="1"/>
    </xf>
    <xf numFmtId="0" fontId="12" fillId="0" borderId="7" xfId="0" applyNumberFormat="1" applyFont="1" applyFill="1" applyBorder="1" applyAlignment="1">
      <alignment horizontal="center" vertical="center" wrapText="1"/>
    </xf>
    <xf numFmtId="180" fontId="12" fillId="0" borderId="8" xfId="0" applyNumberFormat="1" applyFont="1" applyFill="1" applyBorder="1" applyAlignment="1">
      <alignment horizontal="center" vertical="center" wrapText="1"/>
    </xf>
    <xf numFmtId="0" fontId="12" fillId="0" borderId="8" xfId="0" applyFont="1" applyFill="1" applyBorder="1" applyAlignment="1">
      <alignment horizontal="justify" vertical="center"/>
    </xf>
    <xf numFmtId="0" fontId="10" fillId="0" borderId="8" xfId="0" applyNumberFormat="1" applyFont="1" applyFill="1" applyBorder="1" applyAlignment="1">
      <alignment horizontal="center" vertical="center" wrapText="1"/>
    </xf>
    <xf numFmtId="180" fontId="12" fillId="0" borderId="8" xfId="0" applyNumberFormat="1" applyFont="1" applyFill="1" applyBorder="1" applyAlignment="1">
      <alignment horizontal="left" vertical="center" wrapText="1"/>
    </xf>
    <xf numFmtId="180" fontId="10" fillId="0" borderId="8" xfId="0" applyNumberFormat="1" applyFont="1" applyFill="1" applyBorder="1" applyAlignment="1">
      <alignment horizontal="center" vertical="center" wrapText="1"/>
    </xf>
    <xf numFmtId="0" fontId="18" fillId="0" borderId="8" xfId="0" applyNumberFormat="1" applyFont="1" applyFill="1" applyBorder="1" applyAlignment="1">
      <alignment horizontal="left" vertical="center" wrapText="1"/>
    </xf>
    <xf numFmtId="0" fontId="10" fillId="0" borderId="7" xfId="0" applyNumberFormat="1" applyFont="1" applyFill="1" applyBorder="1" applyAlignment="1">
      <alignment horizontal="center" vertical="center" wrapText="1"/>
    </xf>
    <xf numFmtId="178" fontId="10" fillId="0" borderId="8" xfId="0" applyNumberFormat="1" applyFont="1" applyFill="1" applyBorder="1" applyAlignment="1">
      <alignment horizontal="center" vertical="center" wrapText="1"/>
    </xf>
    <xf numFmtId="179" fontId="11" fillId="0" borderId="8" xfId="0" applyNumberFormat="1" applyFont="1" applyFill="1" applyBorder="1" applyAlignment="1">
      <alignment horizontal="center" vertical="center"/>
    </xf>
    <xf numFmtId="0" fontId="10" fillId="0" borderId="8" xfId="0" applyNumberFormat="1" applyFont="1" applyFill="1" applyBorder="1" applyAlignment="1">
      <alignment horizontal="center" vertical="center"/>
    </xf>
    <xf numFmtId="49" fontId="7" fillId="0" borderId="8" xfId="0" applyNumberFormat="1" applyFont="1" applyFill="1" applyBorder="1" applyAlignment="1">
      <alignment horizontal="justify" vertical="center" wrapText="1"/>
    </xf>
    <xf numFmtId="49" fontId="18" fillId="0" borderId="8" xfId="0" applyNumberFormat="1" applyFont="1" applyFill="1" applyBorder="1" applyAlignment="1">
      <alignment horizontal="center" vertical="center" wrapText="1"/>
    </xf>
    <xf numFmtId="0" fontId="12" fillId="0" borderId="8" xfId="0" applyFont="1" applyFill="1" applyBorder="1" applyAlignment="1">
      <alignment vertical="center"/>
    </xf>
    <xf numFmtId="180" fontId="16" fillId="0" borderId="8" xfId="0" applyNumberFormat="1" applyFont="1" applyFill="1" applyBorder="1" applyAlignment="1">
      <alignment horizontal="left" vertical="center" wrapText="1"/>
    </xf>
    <xf numFmtId="0" fontId="7" fillId="0" borderId="8" xfId="0" applyFont="1" applyFill="1" applyBorder="1" applyAlignment="1">
      <alignment horizontal="justify" vertical="center" indent="2"/>
    </xf>
    <xf numFmtId="180" fontId="7" fillId="0" borderId="10" xfId="0" applyNumberFormat="1" applyFont="1" applyFill="1" applyBorder="1" applyAlignment="1">
      <alignment horizontal="center" vertical="center" wrapText="1"/>
    </xf>
    <xf numFmtId="178" fontId="16" fillId="0" borderId="8" xfId="0" applyNumberFormat="1" applyFont="1" applyFill="1" applyBorder="1" applyAlignment="1" applyProtection="1">
      <alignment horizontal="center" vertical="center"/>
      <protection locked="0"/>
    </xf>
    <xf numFmtId="177" fontId="7" fillId="0" borderId="8" xfId="0" applyNumberFormat="1" applyFont="1" applyFill="1" applyBorder="1" applyAlignment="1">
      <alignment horizontal="left" vertical="center" wrapText="1"/>
    </xf>
    <xf numFmtId="0" fontId="21" fillId="0" borderId="0" xfId="0" applyFont="1">
      <alignment vertical="center"/>
    </xf>
    <xf numFmtId="0" fontId="21" fillId="0" borderId="0" xfId="0" applyFont="1" applyAlignment="1">
      <alignment horizontal="center" vertical="center"/>
    </xf>
    <xf numFmtId="0" fontId="22" fillId="0" borderId="0" xfId="0" applyFont="1" applyAlignment="1">
      <alignment horizontal="center" vertical="center"/>
    </xf>
    <xf numFmtId="180" fontId="22" fillId="0" borderId="0" xfId="0" applyNumberFormat="1" applyFont="1" applyAlignment="1">
      <alignment horizontal="center" vertical="center"/>
    </xf>
    <xf numFmtId="0" fontId="23" fillId="0" borderId="0" xfId="0" applyFont="1" applyAlignment="1">
      <alignment horizontal="center" vertical="center"/>
    </xf>
    <xf numFmtId="180" fontId="23" fillId="0" borderId="0" xfId="0" applyNumberFormat="1" applyFont="1" applyAlignment="1">
      <alignment horizontal="center" vertical="center"/>
    </xf>
    <xf numFmtId="0" fontId="21" fillId="0" borderId="1" xfId="0" applyFont="1" applyBorder="1" applyAlignment="1">
      <alignment horizontal="center" vertical="center"/>
    </xf>
    <xf numFmtId="0" fontId="21" fillId="0" borderId="8" xfId="0" applyFont="1" applyBorder="1" applyAlignment="1">
      <alignment horizontal="center" vertical="center"/>
    </xf>
    <xf numFmtId="180" fontId="21" fillId="0" borderId="8" xfId="0" applyNumberFormat="1" applyFont="1" applyBorder="1" applyAlignment="1">
      <alignment horizontal="center" vertical="center"/>
    </xf>
    <xf numFmtId="0" fontId="21" fillId="0" borderId="4" xfId="0" applyFont="1" applyBorder="1" applyAlignment="1">
      <alignment horizontal="center" vertical="center"/>
    </xf>
    <xf numFmtId="0" fontId="21" fillId="0" borderId="7" xfId="0" applyFont="1" applyBorder="1" applyAlignment="1">
      <alignment horizontal="center" vertical="center"/>
    </xf>
    <xf numFmtId="0" fontId="21" fillId="0" borderId="8" xfId="0" applyFont="1" applyBorder="1" applyAlignment="1">
      <alignment horizontal="center" vertical="center" wrapText="1"/>
    </xf>
    <xf numFmtId="180" fontId="21" fillId="0" borderId="8" xfId="0" applyNumberFormat="1" applyFont="1" applyBorder="1" applyAlignment="1">
      <alignment horizontal="center" vertical="center" wrapText="1"/>
    </xf>
    <xf numFmtId="0" fontId="24" fillId="0" borderId="8" xfId="0" applyFont="1" applyBorder="1" applyAlignment="1">
      <alignment horizontal="center" vertical="center"/>
    </xf>
    <xf numFmtId="0" fontId="22" fillId="0" borderId="8" xfId="0" applyFont="1" applyBorder="1" applyAlignment="1">
      <alignment horizontal="center" vertical="center" wrapText="1"/>
    </xf>
    <xf numFmtId="180" fontId="22" fillId="0" borderId="8" xfId="0" applyNumberFormat="1" applyFont="1" applyBorder="1" applyAlignment="1">
      <alignment horizontal="center" vertical="center" wrapText="1"/>
    </xf>
    <xf numFmtId="0" fontId="22" fillId="0" borderId="8" xfId="0" applyFont="1" applyBorder="1" applyAlignment="1">
      <alignment horizontal="center" vertical="center"/>
    </xf>
    <xf numFmtId="0" fontId="21" fillId="0" borderId="9" xfId="0" applyFont="1" applyBorder="1" applyAlignment="1">
      <alignment horizontal="center" vertical="center"/>
    </xf>
    <xf numFmtId="180" fontId="21" fillId="0" borderId="12" xfId="0" applyNumberFormat="1" applyFont="1" applyBorder="1" applyAlignment="1">
      <alignment horizontal="center" vertical="center"/>
    </xf>
    <xf numFmtId="10" fontId="22" fillId="0" borderId="0" xfId="0" applyNumberFormat="1" applyFont="1" applyAlignment="1">
      <alignment horizontal="center" vertical="center"/>
    </xf>
    <xf numFmtId="0" fontId="21" fillId="0" borderId="12" xfId="0" applyFont="1" applyBorder="1" applyAlignment="1">
      <alignment horizontal="center" vertical="center"/>
    </xf>
    <xf numFmtId="180" fontId="22" fillId="0" borderId="8" xfId="0" applyNumberFormat="1" applyFont="1" applyBorder="1" applyAlignment="1">
      <alignment horizontal="center" vertical="center"/>
    </xf>
    <xf numFmtId="180" fontId="21" fillId="0" borderId="10" xfId="0" applyNumberFormat="1" applyFont="1" applyBorder="1" applyAlignment="1">
      <alignment horizontal="center" vertical="center"/>
    </xf>
    <xf numFmtId="180" fontId="25" fillId="0" borderId="0" xfId="0" applyNumberFormat="1" applyFont="1" applyAlignment="1">
      <alignment horizontal="center" vertical="center"/>
    </xf>
    <xf numFmtId="0" fontId="7" fillId="0" borderId="0" xfId="0" applyFont="1" applyAlignment="1">
      <alignment horizontal="center" vertical="center"/>
    </xf>
  </cellXfs>
  <cellStyles count="58">
    <cellStyle name="常规" xfId="0" builtinId="0"/>
    <cellStyle name="常规_Sheet1" xfId="1"/>
    <cellStyle name="常规 22" xfId="2"/>
    <cellStyle name="常规_汇总表_2" xfId="3"/>
    <cellStyle name="常规_汇总表" xfId="4"/>
    <cellStyle name="40% - 强调文字颜色 6" xfId="5" builtinId="51"/>
    <cellStyle name="20% - 强调文字颜色 6" xfId="6" builtinId="50"/>
    <cellStyle name="强调文字颜色 6" xfId="7" builtinId="49"/>
    <cellStyle name="40% - 强调文字颜色 5" xfId="8" builtinId="47"/>
    <cellStyle name="20% - 强调文字颜色 5" xfId="9" builtinId="46"/>
    <cellStyle name="常规 10" xfId="10"/>
    <cellStyle name="强调文字颜色 5" xfId="11" builtinId="45"/>
    <cellStyle name="40% - 强调文字颜色 4" xfId="12" builtinId="43"/>
    <cellStyle name="标题 3" xfId="13" builtinId="18"/>
    <cellStyle name="解释性文本" xfId="14" builtinId="53"/>
    <cellStyle name="汇总" xfId="15" builtinId="25"/>
    <cellStyle name="百分比" xfId="16" builtinId="5"/>
    <cellStyle name="千位分隔" xfId="17" builtinId="3"/>
    <cellStyle name="常规_汇总表_6" xfId="18"/>
    <cellStyle name="标题 2" xfId="19" builtinId="17"/>
    <cellStyle name="货币[0]" xfId="20" builtinId="7"/>
    <cellStyle name="60% - 强调文字颜色 4" xfId="21" builtinId="44"/>
    <cellStyle name="警告文本" xfId="22" builtinId="11"/>
    <cellStyle name="20% - 强调文字颜色 2" xfId="23" builtinId="34"/>
    <cellStyle name="60% - 强调文字颜色 5" xfId="24" builtinId="48"/>
    <cellStyle name="标题 1" xfId="25" builtinId="16"/>
    <cellStyle name="超链接" xfId="26" builtinId="8"/>
    <cellStyle name="20% - 强调文字颜色 3" xfId="27" builtinId="38"/>
    <cellStyle name="货币" xfId="28" builtinId="4"/>
    <cellStyle name="20% - 强调文字颜色 4" xfId="29" builtinId="42"/>
    <cellStyle name="计算" xfId="30" builtinId="22"/>
    <cellStyle name="已访问的超链接" xfId="31" builtinId="9"/>
    <cellStyle name="千位分隔[0]" xfId="32" builtinId="6"/>
    <cellStyle name="强调文字颜色 4" xfId="33" builtinId="41"/>
    <cellStyle name="40% - 强调文字颜色 3" xfId="34" builtinId="39"/>
    <cellStyle name="60% - 强调文字颜色 6" xfId="35" builtinId="52"/>
    <cellStyle name="输入" xfId="36" builtinId="20"/>
    <cellStyle name="输出" xfId="37" builtinId="21"/>
    <cellStyle name="检查单元格" xfId="38" builtinId="23"/>
    <cellStyle name="链接单元格" xfId="39" builtinId="24"/>
    <cellStyle name="60% - 强调文字颜色 1" xfId="40" builtinId="32"/>
    <cellStyle name="常规 3" xfId="41"/>
    <cellStyle name="60% - 强调文字颜色 3" xfId="42" builtinId="40"/>
    <cellStyle name="注释" xfId="43" builtinId="10"/>
    <cellStyle name="标题" xfId="44" builtinId="15"/>
    <cellStyle name="好" xfId="45" builtinId="26"/>
    <cellStyle name="常规_汇总表_8" xfId="46"/>
    <cellStyle name="标题 4" xfId="47" builtinId="19"/>
    <cellStyle name="强调文字颜色 1" xfId="48" builtinId="29"/>
    <cellStyle name="适中" xfId="49" builtinId="28"/>
    <cellStyle name="20% - 强调文字颜色 1" xfId="50" builtinId="30"/>
    <cellStyle name="差" xfId="51" builtinId="27"/>
    <cellStyle name="强调文字颜色 2" xfId="52" builtinId="33"/>
    <cellStyle name="40% - 强调文字颜色 1" xfId="53" builtinId="31"/>
    <cellStyle name="常规 2" xfId="54"/>
    <cellStyle name="60% - 强调文字颜色 2" xfId="55" builtinId="36"/>
    <cellStyle name="40% - 强调文字颜色 2" xfId="56" builtinId="35"/>
    <cellStyle name="强调文字颜色 3" xfId="57" builtinId="37"/>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haredStrings" Target="sharedStrings.xml"/><Relationship Id="rId4" Type="http://schemas.openxmlformats.org/officeDocument/2006/relationships/styles" Target="style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AD578"/>
  <sheetViews>
    <sheetView tabSelected="1" zoomScale="70" zoomScaleNormal="70" workbookViewId="0">
      <selection activeCell="I22" sqref="I22"/>
    </sheetView>
  </sheetViews>
  <sheetFormatPr defaultColWidth="8.89166666666667" defaultRowHeight="14.25"/>
  <cols>
    <col min="1" max="1" width="6.5" style="129" customWidth="1"/>
    <col min="2" max="2" width="10.1083333333333" style="129" customWidth="1"/>
    <col min="3" max="3" width="7.225" style="130" customWidth="1"/>
    <col min="4" max="5" width="10.85" style="131" customWidth="1"/>
    <col min="6" max="6" width="7.225" style="130" customWidth="1"/>
    <col min="7" max="8" width="10.85" style="131" customWidth="1"/>
    <col min="9" max="9" width="7.225" style="130" customWidth="1"/>
    <col min="10" max="11" width="10.85" style="131" customWidth="1"/>
    <col min="12" max="12" width="7.225" style="130" customWidth="1"/>
    <col min="13" max="14" width="10.85" style="131" customWidth="1"/>
    <col min="15" max="15" width="7.225" style="130" customWidth="1"/>
    <col min="16" max="17" width="10.85" style="131" customWidth="1"/>
    <col min="18" max="18" width="7.3" style="130" customWidth="1"/>
    <col min="19" max="20" width="10.85" style="131" customWidth="1"/>
    <col min="21" max="21" width="6.775" style="130" customWidth="1"/>
    <col min="22" max="23" width="10.85" style="131" customWidth="1"/>
    <col min="24" max="24" width="6.89166666666667" style="130" customWidth="1"/>
    <col min="25" max="26" width="10.85" style="131" customWidth="1"/>
    <col min="27" max="27" width="6.33333333333333" style="130" customWidth="1"/>
    <col min="28" max="29" width="10.85" style="131" customWidth="1"/>
    <col min="30" max="16384" width="8.89166666666667" style="130"/>
  </cols>
  <sheetData>
    <row r="1" ht="56" customHeight="1" spans="1:30">
      <c r="A1" s="132" t="s">
        <v>0</v>
      </c>
      <c r="B1" s="132"/>
      <c r="C1" s="132"/>
      <c r="D1" s="133"/>
      <c r="E1" s="133"/>
      <c r="F1" s="132"/>
      <c r="G1" s="133"/>
      <c r="H1" s="133"/>
      <c r="I1" s="132"/>
      <c r="J1" s="133"/>
      <c r="K1" s="133"/>
      <c r="L1" s="132"/>
      <c r="M1" s="133"/>
      <c r="N1" s="133"/>
      <c r="O1" s="132"/>
      <c r="P1" s="133"/>
      <c r="Q1" s="133"/>
      <c r="R1" s="132"/>
      <c r="S1" s="133"/>
      <c r="T1" s="133"/>
      <c r="U1" s="132"/>
      <c r="V1" s="133"/>
      <c r="W1" s="133"/>
      <c r="X1" s="132"/>
      <c r="Y1" s="133"/>
      <c r="Z1" s="133"/>
      <c r="AA1" s="132"/>
      <c r="AB1" s="133"/>
      <c r="AC1" s="133"/>
      <c r="AD1" s="132"/>
    </row>
    <row r="2" customFormat="1" ht="56" customHeight="1" spans="1:30">
      <c r="A2" s="132"/>
      <c r="B2" s="132"/>
      <c r="C2" s="132"/>
      <c r="D2" s="133"/>
      <c r="E2" s="133"/>
      <c r="F2" s="132"/>
      <c r="G2" s="133"/>
      <c r="H2" s="133"/>
      <c r="I2" s="132"/>
      <c r="J2" s="133"/>
      <c r="K2" s="133"/>
      <c r="L2" s="132"/>
      <c r="M2" s="133"/>
      <c r="N2" s="133"/>
      <c r="O2" s="132"/>
      <c r="P2" s="133"/>
      <c r="Q2" s="133"/>
      <c r="R2" s="132"/>
      <c r="S2" s="133"/>
      <c r="T2" s="133"/>
      <c r="U2" s="132"/>
      <c r="V2" s="133"/>
      <c r="W2" s="133"/>
      <c r="X2" s="132"/>
      <c r="Y2" s="133"/>
      <c r="Z2" s="151" t="s">
        <v>1</v>
      </c>
      <c r="AA2" s="151"/>
      <c r="AB2" s="151"/>
      <c r="AC2" s="151"/>
      <c r="AD2" s="151"/>
    </row>
    <row r="3" s="128" customFormat="1" ht="37" customHeight="1" spans="1:30">
      <c r="A3" s="134" t="s">
        <v>2</v>
      </c>
      <c r="B3" s="134" t="s">
        <v>3</v>
      </c>
      <c r="C3" s="135" t="s">
        <v>4</v>
      </c>
      <c r="D3" s="136"/>
      <c r="E3" s="136"/>
      <c r="F3" s="145" t="s">
        <v>5</v>
      </c>
      <c r="G3" s="146"/>
      <c r="H3" s="146"/>
      <c r="I3" s="148"/>
      <c r="J3" s="146"/>
      <c r="K3" s="146"/>
      <c r="L3" s="148"/>
      <c r="M3" s="146"/>
      <c r="N3" s="146"/>
      <c r="O3" s="148"/>
      <c r="P3" s="146"/>
      <c r="Q3" s="150"/>
      <c r="R3" s="145" t="s">
        <v>6</v>
      </c>
      <c r="S3" s="146"/>
      <c r="T3" s="146"/>
      <c r="U3" s="148"/>
      <c r="V3" s="146"/>
      <c r="W3" s="146"/>
      <c r="X3" s="148"/>
      <c r="Y3" s="146"/>
      <c r="Z3" s="146"/>
      <c r="AA3" s="148"/>
      <c r="AB3" s="146"/>
      <c r="AC3" s="150"/>
      <c r="AD3" s="134" t="s">
        <v>7</v>
      </c>
    </row>
    <row r="4" s="129" customFormat="1" ht="30" customHeight="1" spans="1:30">
      <c r="A4" s="137"/>
      <c r="B4" s="137"/>
      <c r="C4" s="135"/>
      <c r="D4" s="136"/>
      <c r="E4" s="136"/>
      <c r="F4" s="135" t="s">
        <v>8</v>
      </c>
      <c r="G4" s="136"/>
      <c r="H4" s="136"/>
      <c r="I4" s="135" t="s">
        <v>9</v>
      </c>
      <c r="J4" s="136"/>
      <c r="K4" s="136"/>
      <c r="L4" s="135" t="s">
        <v>10</v>
      </c>
      <c r="M4" s="136"/>
      <c r="N4" s="136"/>
      <c r="O4" s="135" t="s">
        <v>11</v>
      </c>
      <c r="P4" s="136"/>
      <c r="Q4" s="136"/>
      <c r="R4" s="135" t="s">
        <v>12</v>
      </c>
      <c r="S4" s="136"/>
      <c r="T4" s="136"/>
      <c r="U4" s="139" t="s">
        <v>13</v>
      </c>
      <c r="V4" s="140"/>
      <c r="W4" s="140"/>
      <c r="X4" s="139" t="s">
        <v>14</v>
      </c>
      <c r="Y4" s="140"/>
      <c r="Z4" s="140"/>
      <c r="AA4" s="135" t="s">
        <v>15</v>
      </c>
      <c r="AB4" s="136"/>
      <c r="AC4" s="136"/>
      <c r="AD4" s="137"/>
    </row>
    <row r="5" s="129" customFormat="1" ht="37" customHeight="1" spans="1:30">
      <c r="A5" s="138"/>
      <c r="B5" s="138"/>
      <c r="C5" s="139" t="s">
        <v>16</v>
      </c>
      <c r="D5" s="140" t="s">
        <v>17</v>
      </c>
      <c r="E5" s="140" t="s">
        <v>18</v>
      </c>
      <c r="F5" s="139" t="s">
        <v>16</v>
      </c>
      <c r="G5" s="140" t="s">
        <v>17</v>
      </c>
      <c r="H5" s="140" t="s">
        <v>18</v>
      </c>
      <c r="I5" s="139" t="s">
        <v>16</v>
      </c>
      <c r="J5" s="140" t="s">
        <v>17</v>
      </c>
      <c r="K5" s="140" t="s">
        <v>18</v>
      </c>
      <c r="L5" s="139" t="s">
        <v>16</v>
      </c>
      <c r="M5" s="140" t="s">
        <v>17</v>
      </c>
      <c r="N5" s="140" t="s">
        <v>18</v>
      </c>
      <c r="O5" s="139" t="s">
        <v>16</v>
      </c>
      <c r="P5" s="140" t="s">
        <v>17</v>
      </c>
      <c r="Q5" s="140" t="s">
        <v>18</v>
      </c>
      <c r="R5" s="139" t="s">
        <v>16</v>
      </c>
      <c r="S5" s="140" t="s">
        <v>17</v>
      </c>
      <c r="T5" s="140" t="s">
        <v>18</v>
      </c>
      <c r="U5" s="139" t="s">
        <v>16</v>
      </c>
      <c r="V5" s="140" t="s">
        <v>17</v>
      </c>
      <c r="W5" s="140" t="s">
        <v>18</v>
      </c>
      <c r="X5" s="139" t="s">
        <v>16</v>
      </c>
      <c r="Y5" s="140" t="s">
        <v>17</v>
      </c>
      <c r="Z5" s="140" t="s">
        <v>18</v>
      </c>
      <c r="AA5" s="139" t="s">
        <v>16</v>
      </c>
      <c r="AB5" s="140" t="s">
        <v>17</v>
      </c>
      <c r="AC5" s="140" t="s">
        <v>18</v>
      </c>
      <c r="AD5" s="138"/>
    </row>
    <row r="6" ht="39" customHeight="1" spans="1:30">
      <c r="A6" s="135"/>
      <c r="B6" s="141" t="s">
        <v>4</v>
      </c>
      <c r="C6" s="142">
        <f>SUM(C7:C16)</f>
        <v>606</v>
      </c>
      <c r="D6" s="143">
        <f t="shared" ref="D6:AC6" si="0">SUM(D7:D16)</f>
        <v>94239.37</v>
      </c>
      <c r="E6" s="143">
        <f t="shared" si="0"/>
        <v>80591.66</v>
      </c>
      <c r="F6" s="142">
        <f t="shared" si="0"/>
        <v>385</v>
      </c>
      <c r="G6" s="143">
        <f t="shared" si="0"/>
        <v>64966.08</v>
      </c>
      <c r="H6" s="143">
        <f t="shared" si="0"/>
        <v>53130.31</v>
      </c>
      <c r="I6" s="142">
        <f t="shared" si="0"/>
        <v>37</v>
      </c>
      <c r="J6" s="143">
        <f t="shared" si="0"/>
        <v>4988.96</v>
      </c>
      <c r="K6" s="143">
        <f t="shared" si="0"/>
        <v>4981.46</v>
      </c>
      <c r="L6" s="142">
        <f t="shared" si="0"/>
        <v>142</v>
      </c>
      <c r="M6" s="143">
        <f t="shared" si="0"/>
        <v>19605.86</v>
      </c>
      <c r="N6" s="143">
        <f t="shared" si="0"/>
        <v>17801.42</v>
      </c>
      <c r="O6" s="142">
        <f t="shared" si="0"/>
        <v>42</v>
      </c>
      <c r="P6" s="143">
        <f t="shared" si="0"/>
        <v>4678.47</v>
      </c>
      <c r="Q6" s="143">
        <f t="shared" si="0"/>
        <v>4678.47</v>
      </c>
      <c r="R6" s="142">
        <f t="shared" si="0"/>
        <v>55</v>
      </c>
      <c r="S6" s="143">
        <f t="shared" si="0"/>
        <v>7775.96</v>
      </c>
      <c r="T6" s="143">
        <f t="shared" si="0"/>
        <v>7768.46</v>
      </c>
      <c r="U6" s="142" t="e">
        <f t="shared" si="0"/>
        <v>#REF!</v>
      </c>
      <c r="V6" s="143" t="e">
        <f t="shared" si="0"/>
        <v>#REF!</v>
      </c>
      <c r="W6" s="143" t="e">
        <f t="shared" si="0"/>
        <v>#REF!</v>
      </c>
      <c r="X6" s="142" t="e">
        <f t="shared" si="0"/>
        <v>#REF!</v>
      </c>
      <c r="Y6" s="143" t="e">
        <f t="shared" si="0"/>
        <v>#REF!</v>
      </c>
      <c r="Z6" s="143" t="e">
        <f t="shared" si="0"/>
        <v>#REF!</v>
      </c>
      <c r="AA6" s="142" t="e">
        <f t="shared" si="0"/>
        <v>#REF!</v>
      </c>
      <c r="AB6" s="143" t="e">
        <f t="shared" si="0"/>
        <v>#REF!</v>
      </c>
      <c r="AC6" s="143" t="e">
        <f t="shared" si="0"/>
        <v>#REF!</v>
      </c>
      <c r="AD6" s="144"/>
    </row>
    <row r="7" ht="39" customHeight="1" spans="1:30">
      <c r="A7" s="135"/>
      <c r="B7" s="42" t="s">
        <v>19</v>
      </c>
      <c r="C7" s="144">
        <f>COUNTIFS(项目表!B:B,B7)</f>
        <v>2</v>
      </c>
      <c r="D7" s="143">
        <f>SUMIFS(项目表!J:J,项目表!B:B,B7)</f>
        <v>271.73</v>
      </c>
      <c r="E7" s="143">
        <f>SUMIFS(项目表!L:L,项目表!B:B,B7)</f>
        <v>271.73</v>
      </c>
      <c r="F7" s="144">
        <f>COUNTIFS(项目表!$B:$B,$B7,项目表!$E:$E,"产业发展*")</f>
        <v>2</v>
      </c>
      <c r="G7" s="143">
        <f>SUMIFS(项目表!$J:$J,项目表!$B:$B,$B7,项目表!$E:$E,"产业发展*")</f>
        <v>271.73</v>
      </c>
      <c r="H7" s="143">
        <f>SUMIFS(项目表!$L:$L,项目表!$B:$B,$B7,项目表!$E:$E,"产业发展*")</f>
        <v>271.73</v>
      </c>
      <c r="I7" s="144">
        <f>COUNTIFS(项目表!$B:$B,$B7,项目表!$E:$E,"就业项目*")</f>
        <v>0</v>
      </c>
      <c r="J7" s="143">
        <f>SUMIFS(项目表!$J:$J,项目表!$B:$B,$B7,项目表!$E:$E,"就业项目*")</f>
        <v>0</v>
      </c>
      <c r="K7" s="143">
        <f>SUMIFS(项目表!$L:$L,项目表!$B:$B,$B7,项目表!$E:$E,"就业项目*")</f>
        <v>0</v>
      </c>
      <c r="L7" s="144">
        <f>COUNTIFS(项目表!$B:$B,$B7,项目表!$E:$E,"乡村建设行动*")</f>
        <v>0</v>
      </c>
      <c r="M7" s="143">
        <f>SUMIFS(项目表!$J:$J,项目表!$B:$B,$B7,项目表!$E:$E,"乡村建设行动*")</f>
        <v>0</v>
      </c>
      <c r="N7" s="143">
        <f>SUMIFS(项目表!$L:$L,项目表!$B:$B,$B7,项目表!$E:$E,"乡村建设行动*")</f>
        <v>0</v>
      </c>
      <c r="O7" s="144">
        <f>C7-F7-I7-L7</f>
        <v>0</v>
      </c>
      <c r="P7" s="149">
        <f>D7-G7-J7-M7</f>
        <v>0</v>
      </c>
      <c r="Q7" s="149">
        <f>E7-H7-K7-N7</f>
        <v>0</v>
      </c>
      <c r="R7" s="144">
        <f>COUNTIFS(项目表!$B:$B,$B7,项目表!$E:$E,"就业项目*")+COUNTIFS(项目表!$B:$B,$B7,项目表!$E:$E,"*小额*")+COUNTIFS(项目表!$B:$B,$B7,项目表!$E:$E,"巩固三保障成果*")</f>
        <v>0</v>
      </c>
      <c r="S7" s="143">
        <f>SUMIFS(项目表!$J:$J,项目表!$B:$B,$B7,项目表!$E:$E,"就业项目*")+SUMIFS(项目表!$J:$J,项目表!$B:$B,$B7,项目表!$E:$E,"*小额*")+SUMIFS(项目表!$J:$J,项目表!$B:$B,$B7,项目表!$E:$E,"巩固三保障成果*")</f>
        <v>0</v>
      </c>
      <c r="T7" s="143">
        <f>SUMIFS(项目表!$L:$L,项目表!$B:$B,$B7,项目表!$E:$E,"就业项目*")+SUMIFS(项目表!$L:$L,项目表!$B:$B,$B7,项目表!$E:$E,"*小额*")+SUMIFS(项目表!$L:$L,项目表!$B:$B,$B7,项目表!$E:$E,"巩固三保障成果*")</f>
        <v>0</v>
      </c>
      <c r="U7" s="144" t="e">
        <f>COUNTIFS(项目表!$B:$B,$B7,项目表!#REF!,"*?")</f>
        <v>#REF!</v>
      </c>
      <c r="V7" s="143" t="e">
        <f>SUMIFS(项目表!$J:$J,项目表!$B:$B,$B7,项目表!#REF!,"*?")</f>
        <v>#REF!</v>
      </c>
      <c r="W7" s="143" t="e">
        <f>SUMIFS(项目表!$L:$L,项目表!$B:$B,$B7,项目表!#REF!,"*?")</f>
        <v>#REF!</v>
      </c>
      <c r="X7" s="144" t="e">
        <f>COUNTIFS(项目表!$B:$B,$B7,项目表!#REF!,"*?")</f>
        <v>#REF!</v>
      </c>
      <c r="Y7" s="143" t="e">
        <f>SUMIFS(项目表!$J:$J,项目表!$B:$B,$B7,项目表!#REF!,"*?")</f>
        <v>#REF!</v>
      </c>
      <c r="Z7" s="143" t="e">
        <f>SUMIFS(项目表!$L:$L,项目表!$B:$B,$B7,项目表!#REF!,"*?")</f>
        <v>#REF!</v>
      </c>
      <c r="AA7" s="144" t="e">
        <f>COUNTIFS(项目表!$B:$B,$B7,项目表!#REF!,"*?")</f>
        <v>#REF!</v>
      </c>
      <c r="AB7" s="143" t="e">
        <f>SUMIFS(项目表!$J:$J,项目表!$B:$B,$B7,项目表!#REF!,"*?")</f>
        <v>#REF!</v>
      </c>
      <c r="AC7" s="143" t="e">
        <f>SUMIFS(项目表!$L:$L,项目表!$B:$B,$B7,项目表!#REF!,"*?")</f>
        <v>#REF!</v>
      </c>
      <c r="AD7" s="144"/>
    </row>
    <row r="8" ht="39" customHeight="1" spans="1:30">
      <c r="A8" s="135">
        <v>1</v>
      </c>
      <c r="B8" s="141" t="s">
        <v>20</v>
      </c>
      <c r="C8" s="144">
        <f>COUNTIFS(项目表!B:B,B8)</f>
        <v>25</v>
      </c>
      <c r="D8" s="143">
        <f>SUMIFS(项目表!J:J,项目表!B:B,B8)</f>
        <v>6242.19</v>
      </c>
      <c r="E8" s="143">
        <f>SUMIFS(项目表!L:L,项目表!B:B,B8)</f>
        <v>5242.5</v>
      </c>
      <c r="F8" s="144">
        <f>COUNTIFS(项目表!$B:$B,$B8,项目表!$E:$E,"产业发展*")</f>
        <v>16</v>
      </c>
      <c r="G8" s="143">
        <f>SUMIFS(项目表!J:J,项目表!B:B,B8,项目表!E:E,"产业发展*")</f>
        <v>5073.07</v>
      </c>
      <c r="H8" s="143">
        <f>SUMIFS(项目表!$L:$L,项目表!$B:$B,$B8,项目表!$E:$E,"产业发展*")</f>
        <v>4149.2</v>
      </c>
      <c r="I8" s="144">
        <f>COUNTIFS(项目表!$B:$B,$B8,项目表!$E:$E,"就业项目*")</f>
        <v>3</v>
      </c>
      <c r="J8" s="143">
        <f>SUMIFS(项目表!$J:$J,项目表!$B:$B,$B8,项目表!$E:$E,"就业项目*")</f>
        <v>173.3</v>
      </c>
      <c r="K8" s="143">
        <f>SUMIFS(项目表!$L:$L,项目表!$B:$B,$B8,项目表!$E:$E,"就业项目*")</f>
        <v>173.3</v>
      </c>
      <c r="L8" s="144">
        <f>COUNTIFS(项目表!$B:$B,$B8,项目表!$E:$E,"乡村建设行动*")</f>
        <v>5</v>
      </c>
      <c r="M8" s="143">
        <f>SUMIFS(项目表!$J:$J,项目表!$B:$B,$B8,项目表!$E:$E,"乡村建设行动*")</f>
        <v>915.82</v>
      </c>
      <c r="N8" s="143">
        <f>SUMIFS(项目表!$L:$L,项目表!$B:$B,$B8,项目表!$E:$E,"乡村建设行动*")</f>
        <v>840</v>
      </c>
      <c r="O8" s="144">
        <f t="shared" ref="O8:O16" si="1">C8-F8-I8-L8</f>
        <v>1</v>
      </c>
      <c r="P8" s="149">
        <f t="shared" ref="P8:P16" si="2">D8-G8-J8-M8</f>
        <v>80.0000000000008</v>
      </c>
      <c r="Q8" s="149">
        <f t="shared" ref="Q8:Q16" si="3">E8-H8-K8-N8</f>
        <v>80.0000000000002</v>
      </c>
      <c r="R8" s="144">
        <f>COUNTIFS(项目表!$B:$B,$B8,项目表!$E:$E,"就业项目*")+COUNTIFS(项目表!$B:$B,$B8,项目表!$E:$E,"*小额*")+COUNTIFS(项目表!$B:$B,$B8,项目表!$E:$E,"巩固三保障成果*")</f>
        <v>5</v>
      </c>
      <c r="S8" s="143">
        <f>SUMIFS(项目表!$J:$J,项目表!$B:$B,$B8,项目表!$E:$E,"就业项目*")+SUMIFS(项目表!$J:$J,项目表!$B:$B,$B8,项目表!$E:$E,"*小额*")+SUMIFS(项目表!$J:$J,项目表!$B:$B,$B8,项目表!$E:$E,"巩固三保障成果*")</f>
        <v>323.3</v>
      </c>
      <c r="T8" s="143">
        <f>SUMIFS(项目表!$L:$L,项目表!$B:$B,$B8,项目表!$E:$E,"就业项目*")+SUMIFS(项目表!$L:$L,项目表!$B:$B,$B8,项目表!$E:$E,"*小额*")+SUMIFS(项目表!$L:$L,项目表!$B:$B,$B8,项目表!$E:$E,"巩固三保障成果*")</f>
        <v>323.3</v>
      </c>
      <c r="U8" s="144" t="e">
        <f>COUNTIFS(项目表!$B:$B,$B8,项目表!#REF!,"*?")</f>
        <v>#REF!</v>
      </c>
      <c r="V8" s="143" t="e">
        <f>SUMIFS(项目表!$J:$J,项目表!$B:$B,$B8,项目表!#REF!,"*?")</f>
        <v>#REF!</v>
      </c>
      <c r="W8" s="143" t="e">
        <f>SUMIFS(项目表!$L:$L,项目表!$B:$B,$B8,项目表!#REF!,"*?")</f>
        <v>#REF!</v>
      </c>
      <c r="X8" s="144" t="e">
        <f>COUNTIFS(项目表!$B:$B,$B8,项目表!#REF!,"*?")</f>
        <v>#REF!</v>
      </c>
      <c r="Y8" s="143" t="e">
        <f>SUMIFS(项目表!$J:$J,项目表!$B:$B,$B8,项目表!#REF!,"*?")</f>
        <v>#REF!</v>
      </c>
      <c r="Z8" s="143" t="e">
        <f>SUMIFS(项目表!$L:$L,项目表!$B:$B,$B8,项目表!#REF!,"*?")</f>
        <v>#REF!</v>
      </c>
      <c r="AA8" s="144" t="e">
        <f>COUNTIFS(项目表!$B:$B,$B8,项目表!#REF!,"*?")</f>
        <v>#REF!</v>
      </c>
      <c r="AB8" s="143" t="e">
        <f>SUMIFS(项目表!$J:$J,项目表!$B:$B,$B8,项目表!#REF!,"*?")</f>
        <v>#REF!</v>
      </c>
      <c r="AC8" s="143" t="e">
        <f>SUMIFS(项目表!$L:$L,项目表!$B:$B,$B8,项目表!#REF!,"*?")</f>
        <v>#REF!</v>
      </c>
      <c r="AD8" s="144"/>
    </row>
    <row r="9" ht="39" customHeight="1" spans="1:30">
      <c r="A9" s="135">
        <v>2</v>
      </c>
      <c r="B9" s="141" t="s">
        <v>21</v>
      </c>
      <c r="C9" s="144">
        <f>COUNTIFS(项目表!B:B,B9)</f>
        <v>44</v>
      </c>
      <c r="D9" s="143">
        <f>SUMIFS(项目表!J:J,项目表!B:B,B9)</f>
        <v>6311.78</v>
      </c>
      <c r="E9" s="143">
        <f>SUMIFS(项目表!L:L,项目表!B:B,B9)</f>
        <v>5541</v>
      </c>
      <c r="F9" s="144">
        <f>COUNTIFS(项目表!$B:$B,$B9,项目表!$E:$E,"产业发展*")</f>
        <v>25</v>
      </c>
      <c r="G9" s="143">
        <f>SUMIFS(项目表!J:J,项目表!B:B,B9,项目表!E:E,"产业发展*")</f>
        <v>4001</v>
      </c>
      <c r="H9" s="143">
        <f>SUMIFS(项目表!$L:$L,项目表!$B:$B,$B9,项目表!$E:$E,"产业发展*")</f>
        <v>3596</v>
      </c>
      <c r="I9" s="144">
        <f>COUNTIFS(项目表!$B:$B,$B9,项目表!$E:$E,"就业项目*")</f>
        <v>4</v>
      </c>
      <c r="J9" s="143">
        <f>SUMIFS(项目表!$J:$J,项目表!$B:$B,$B9,项目表!$E:$E,"就业项目*")</f>
        <v>530</v>
      </c>
      <c r="K9" s="143">
        <f>SUMIFS(项目表!$L:$L,项目表!$B:$B,$B9,项目表!$E:$E,"就业项目*")</f>
        <v>530</v>
      </c>
      <c r="L9" s="144">
        <f>COUNTIFS(项目表!$B:$B,$B9,项目表!$E:$E,"乡村建设行动*")</f>
        <v>13</v>
      </c>
      <c r="M9" s="143">
        <f>SUMIFS(项目表!$J:$J,项目表!$B:$B,$B9,项目表!$E:$E,"乡村建设行动*")</f>
        <v>1590.78</v>
      </c>
      <c r="N9" s="143">
        <f>SUMIFS(项目表!$L:$L,项目表!$B:$B,$B9,项目表!$E:$E,"乡村建设行动*")</f>
        <v>1225</v>
      </c>
      <c r="O9" s="144">
        <f t="shared" si="1"/>
        <v>2</v>
      </c>
      <c r="P9" s="149">
        <f t="shared" si="2"/>
        <v>190.000000000001</v>
      </c>
      <c r="Q9" s="149">
        <f t="shared" si="3"/>
        <v>190</v>
      </c>
      <c r="R9" s="144">
        <f>COUNTIFS(项目表!$B:$B,$B9,项目表!$E:$E,"就业项目*")+COUNTIFS(项目表!$B:$B,$B9,项目表!$E:$E,"*小额*")+COUNTIFS(项目表!$B:$B,$B9,项目表!$E:$E,"巩固三保障成果*")</f>
        <v>6</v>
      </c>
      <c r="S9" s="143">
        <f>SUMIFS(项目表!$J:$J,项目表!$B:$B,$B9,项目表!$E:$E,"就业项目*")+SUMIFS(项目表!$J:$J,项目表!$B:$B,$B9,项目表!$E:$E,"*小额*")+SUMIFS(项目表!$J:$J,项目表!$B:$B,$B9,项目表!$E:$E,"巩固三保障成果*")</f>
        <v>820</v>
      </c>
      <c r="T9" s="143">
        <f>SUMIFS(项目表!$L:$L,项目表!$B:$B,$B9,项目表!$E:$E,"就业项目*")+SUMIFS(项目表!$L:$L,项目表!$B:$B,$B9,项目表!$E:$E,"*小额*")+SUMIFS(项目表!$L:$L,项目表!$B:$B,$B9,项目表!$E:$E,"巩固三保障成果*")</f>
        <v>820</v>
      </c>
      <c r="U9" s="144" t="e">
        <f>COUNTIFS(项目表!$B:$B,$B9,项目表!#REF!,"*?")</f>
        <v>#REF!</v>
      </c>
      <c r="V9" s="143" t="e">
        <f>SUMIFS(项目表!$J:$J,项目表!$B:$B,$B9,项目表!#REF!,"*?")</f>
        <v>#REF!</v>
      </c>
      <c r="W9" s="143" t="e">
        <f>SUMIFS(项目表!$L:$L,项目表!$B:$B,$B9,项目表!#REF!,"*?")</f>
        <v>#REF!</v>
      </c>
      <c r="X9" s="144" t="e">
        <f>COUNTIFS(项目表!$B:$B,$B9,项目表!#REF!,"*?")</f>
        <v>#REF!</v>
      </c>
      <c r="Y9" s="143" t="e">
        <f>SUMIFS(项目表!$J:$J,项目表!$B:$B,$B9,项目表!#REF!,"*?")</f>
        <v>#REF!</v>
      </c>
      <c r="Z9" s="143" t="e">
        <f>SUMIFS(项目表!$L:$L,项目表!$B:$B,$B9,项目表!#REF!,"*?")</f>
        <v>#REF!</v>
      </c>
      <c r="AA9" s="144" t="e">
        <f>COUNTIFS(项目表!$B:$B,$B9,项目表!#REF!,"*?")</f>
        <v>#REF!</v>
      </c>
      <c r="AB9" s="143" t="e">
        <f>SUMIFS(项目表!$J:$J,项目表!$B:$B,$B9,项目表!#REF!,"*?")</f>
        <v>#REF!</v>
      </c>
      <c r="AC9" s="143" t="e">
        <f>SUMIFS(项目表!$L:$L,项目表!$B:$B,$B9,项目表!#REF!,"*?")</f>
        <v>#REF!</v>
      </c>
      <c r="AD9" s="144"/>
    </row>
    <row r="10" ht="39" customHeight="1" spans="1:30">
      <c r="A10" s="135">
        <v>3</v>
      </c>
      <c r="B10" s="141" t="s">
        <v>22</v>
      </c>
      <c r="C10" s="144">
        <f>COUNTIFS(项目表!B:B,B10)</f>
        <v>66</v>
      </c>
      <c r="D10" s="143">
        <f>SUMIFS(项目表!J:J,项目表!B:B,B10)</f>
        <v>14681.52</v>
      </c>
      <c r="E10" s="143">
        <f>SUMIFS(项目表!L:L,项目表!B:B,B10)</f>
        <v>12866.52</v>
      </c>
      <c r="F10" s="144">
        <f>COUNTIFS(项目表!$B:$B,$B10,项目表!$E:$E,"产业发展*")</f>
        <v>48</v>
      </c>
      <c r="G10" s="143">
        <f>SUMIFS(项目表!J:J,项目表!B:B,B10,项目表!E:E,"产业发展*")</f>
        <v>10338.98</v>
      </c>
      <c r="H10" s="143">
        <f>SUMIFS(项目表!$L:$L,项目表!$B:$B,$B10,项目表!$E:$E,"产业发展*")</f>
        <v>8723.98</v>
      </c>
      <c r="I10" s="144">
        <f>COUNTIFS(项目表!$B:$B,$B10,项目表!$E:$E,"就业项目*")</f>
        <v>4</v>
      </c>
      <c r="J10" s="143">
        <f>SUMIFS(项目表!$J:$J,项目表!$B:$B,$B10,项目表!$E:$E,"就业项目*")</f>
        <v>1308.16</v>
      </c>
      <c r="K10" s="143">
        <f>SUMIFS(项目表!$L:$L,项目表!$B:$B,$B10,项目表!$E:$E,"就业项目*")</f>
        <v>1308.16</v>
      </c>
      <c r="L10" s="144">
        <f>COUNTIFS(项目表!$B:$B,$B10,项目表!$E:$E,"乡村建设行动*")</f>
        <v>12</v>
      </c>
      <c r="M10" s="143">
        <f>SUMIFS(项目表!$J:$J,项目表!$B:$B,$B10,项目表!$E:$E,"乡村建设行动*")</f>
        <v>2874.38</v>
      </c>
      <c r="N10" s="143">
        <f>SUMIFS(项目表!$L:$L,项目表!$B:$B,$B10,项目表!$E:$E,"乡村建设行动*")</f>
        <v>2674.38</v>
      </c>
      <c r="O10" s="144">
        <f t="shared" si="1"/>
        <v>2</v>
      </c>
      <c r="P10" s="149">
        <f t="shared" si="2"/>
        <v>160.000000000001</v>
      </c>
      <c r="Q10" s="149">
        <f t="shared" si="3"/>
        <v>160.000000000001</v>
      </c>
      <c r="R10" s="144">
        <f>COUNTIFS(项目表!$B:$B,$B10,项目表!$E:$E,"就业项目*")+COUNTIFS(项目表!$B:$B,$B10,项目表!$E:$E,"*小额*")+COUNTIFS(项目表!$B:$B,$B10,项目表!$E:$E,"巩固三保障成果*")</f>
        <v>6</v>
      </c>
      <c r="S10" s="143">
        <f>SUMIFS(项目表!$J:$J,项目表!$B:$B,$B10,项目表!$E:$E,"就业项目*")+SUMIFS(项目表!$J:$J,项目表!$B:$B,$B10,项目表!$E:$E,"*小额*")+SUMIFS(项目表!$J:$J,项目表!$B:$B,$B10,项目表!$E:$E,"巩固三保障成果*")</f>
        <v>1588.16</v>
      </c>
      <c r="T10" s="143">
        <f>SUMIFS(项目表!$L:$L,项目表!$B:$B,$B10,项目表!$E:$E,"就业项目*")+SUMIFS(项目表!$L:$L,项目表!$B:$B,$B10,项目表!$E:$E,"*小额*")+SUMIFS(项目表!$L:$L,项目表!$B:$B,$B10,项目表!$E:$E,"巩固三保障成果*")</f>
        <v>1588.16</v>
      </c>
      <c r="U10" s="144" t="e">
        <f>COUNTIFS(项目表!$B:$B,$B10,项目表!#REF!,"*?")</f>
        <v>#REF!</v>
      </c>
      <c r="V10" s="143" t="e">
        <f>SUMIFS(项目表!$J:$J,项目表!$B:$B,$B10,项目表!#REF!,"*?")</f>
        <v>#REF!</v>
      </c>
      <c r="W10" s="143" t="e">
        <f>SUMIFS(项目表!$L:$L,项目表!$B:$B,$B10,项目表!#REF!,"*?")</f>
        <v>#REF!</v>
      </c>
      <c r="X10" s="144" t="e">
        <f>COUNTIFS(项目表!$B:$B,$B10,项目表!#REF!,"*?")</f>
        <v>#REF!</v>
      </c>
      <c r="Y10" s="143" t="e">
        <f>SUMIFS(项目表!$J:$J,项目表!$B:$B,$B10,项目表!#REF!,"*?")</f>
        <v>#REF!</v>
      </c>
      <c r="Z10" s="143" t="e">
        <f>SUMIFS(项目表!$L:$L,项目表!$B:$B,$B10,项目表!#REF!,"*?")</f>
        <v>#REF!</v>
      </c>
      <c r="AA10" s="144" t="e">
        <f>COUNTIFS(项目表!$B:$B,$B10,项目表!#REF!,"*?")</f>
        <v>#REF!</v>
      </c>
      <c r="AB10" s="143" t="e">
        <f>SUMIFS(项目表!$J:$J,项目表!$B:$B,$B10,项目表!#REF!,"*?")</f>
        <v>#REF!</v>
      </c>
      <c r="AC10" s="143" t="e">
        <f>SUMIFS(项目表!$L:$L,项目表!$B:$B,$B10,项目表!#REF!,"*?")</f>
        <v>#REF!</v>
      </c>
      <c r="AD10" s="144"/>
    </row>
    <row r="11" ht="39" customHeight="1" spans="1:30">
      <c r="A11" s="135">
        <v>4</v>
      </c>
      <c r="B11" s="141" t="s">
        <v>23</v>
      </c>
      <c r="C11" s="144">
        <f>COUNTIFS(项目表!B:B,B11)</f>
        <v>94</v>
      </c>
      <c r="D11" s="143">
        <f>SUMIFS(项目表!J:J,项目表!B:B,B11)</f>
        <v>16701.57</v>
      </c>
      <c r="E11" s="143">
        <f>SUMIFS(项目表!L:L,项目表!B:B,B11)</f>
        <v>11400.8</v>
      </c>
      <c r="F11" s="144">
        <f>COUNTIFS(项目表!$B:$B,$B11,项目表!$E:$E,"产业发展*")</f>
        <v>70</v>
      </c>
      <c r="G11" s="143">
        <f>SUMIFS(项目表!J:J,项目表!B:B,B11,项目表!E:E,"产业发展*")</f>
        <v>13728.99</v>
      </c>
      <c r="H11" s="143">
        <f>SUMIFS(项目表!$L:$L,项目表!$B:$B,$B11,项目表!$E:$E,"产业发展*")</f>
        <v>8911</v>
      </c>
      <c r="I11" s="144">
        <f>COUNTIFS(项目表!$B:$B,$B11,项目表!$E:$E,"就业项目*")</f>
        <v>4</v>
      </c>
      <c r="J11" s="143">
        <f>SUMIFS(项目表!$J:$J,项目表!$B:$B,$B11,项目表!$E:$E,"就业项目*")</f>
        <v>216</v>
      </c>
      <c r="K11" s="143">
        <f>SUMIFS(项目表!$L:$L,项目表!$B:$B,$B11,项目表!$E:$E,"就业项目*")</f>
        <v>216</v>
      </c>
      <c r="L11" s="144">
        <f>COUNTIFS(项目表!$B:$B,$B11,项目表!$E:$E,"乡村建设行动*")</f>
        <v>19</v>
      </c>
      <c r="M11" s="143">
        <f>SUMIFS(项目表!$J:$J,项目表!$B:$B,$B11,项目表!$E:$E,"乡村建设行动*")</f>
        <v>2726.58</v>
      </c>
      <c r="N11" s="143">
        <f>SUMIFS(项目表!$L:$L,项目表!$B:$B,$B11,项目表!$E:$E,"乡村建设行动*")</f>
        <v>2243.8</v>
      </c>
      <c r="O11" s="144">
        <f t="shared" si="1"/>
        <v>1</v>
      </c>
      <c r="P11" s="149">
        <f t="shared" si="2"/>
        <v>29.9999999999982</v>
      </c>
      <c r="Q11" s="149">
        <f t="shared" si="3"/>
        <v>29.9999999999991</v>
      </c>
      <c r="R11" s="144">
        <f>COUNTIFS(项目表!$B:$B,$B11,项目表!$E:$E,"就业项目*")+COUNTIFS(项目表!$B:$B,$B11,项目表!$E:$E,"*小额*")+COUNTIFS(项目表!$B:$B,$B11,项目表!$E:$E,"巩固三保障成果*")</f>
        <v>6</v>
      </c>
      <c r="S11" s="143">
        <f>SUMIFS(项目表!$J:$J,项目表!$B:$B,$B11,项目表!$E:$E,"就业项目*")+SUMIFS(项目表!$J:$J,项目表!$B:$B,$B11,项目表!$E:$E,"*小额*")+SUMIFS(项目表!$J:$J,项目表!$B:$B,$B11,项目表!$E:$E,"巩固三保障成果*")</f>
        <v>349</v>
      </c>
      <c r="T11" s="143">
        <f>SUMIFS(项目表!$L:$L,项目表!$B:$B,$B11,项目表!$E:$E,"就业项目*")+SUMIFS(项目表!$L:$L,项目表!$B:$B,$B11,项目表!$E:$E,"*小额*")+SUMIFS(项目表!$L:$L,项目表!$B:$B,$B11,项目表!$E:$E,"巩固三保障成果*")</f>
        <v>349</v>
      </c>
      <c r="U11" s="144" t="e">
        <f>COUNTIFS(项目表!$B:$B,$B11,项目表!#REF!,"*?")</f>
        <v>#REF!</v>
      </c>
      <c r="V11" s="143" t="e">
        <f>SUMIFS(项目表!$J:$J,项目表!$B:$B,$B11,项目表!#REF!,"*?")</f>
        <v>#REF!</v>
      </c>
      <c r="W11" s="143" t="e">
        <f>SUMIFS(项目表!$L:$L,项目表!$B:$B,$B11,项目表!#REF!,"*?")</f>
        <v>#REF!</v>
      </c>
      <c r="X11" s="144" t="e">
        <f>COUNTIFS(项目表!$B:$B,$B11,项目表!#REF!,"*?")</f>
        <v>#REF!</v>
      </c>
      <c r="Y11" s="143" t="e">
        <f>SUMIFS(项目表!$J:$J,项目表!$B:$B,$B11,项目表!#REF!,"*?")</f>
        <v>#REF!</v>
      </c>
      <c r="Z11" s="143" t="e">
        <f>SUMIFS(项目表!$L:$L,项目表!$B:$B,$B11,项目表!#REF!,"*?")</f>
        <v>#REF!</v>
      </c>
      <c r="AA11" s="144" t="e">
        <f>COUNTIFS(项目表!$B:$B,$B11,项目表!#REF!,"*?")</f>
        <v>#REF!</v>
      </c>
      <c r="AB11" s="143" t="e">
        <f>SUMIFS(项目表!$J:$J,项目表!$B:$B,$B11,项目表!#REF!,"*?")</f>
        <v>#REF!</v>
      </c>
      <c r="AC11" s="143" t="e">
        <f>SUMIFS(项目表!$L:$L,项目表!$B:$B,$B11,项目表!#REF!,"*?")</f>
        <v>#REF!</v>
      </c>
      <c r="AD11" s="144"/>
    </row>
    <row r="12" ht="39" customHeight="1" spans="1:30">
      <c r="A12" s="135">
        <v>5</v>
      </c>
      <c r="B12" s="141" t="s">
        <v>24</v>
      </c>
      <c r="C12" s="144">
        <f>COUNTIFS(项目表!B:B,B12)</f>
        <v>70</v>
      </c>
      <c r="D12" s="143">
        <f>SUMIFS(项目表!J:J,项目表!B:B,B12)</f>
        <v>7731.73</v>
      </c>
      <c r="E12" s="143">
        <f>SUMIFS(项目表!L:L,项目表!B:B,B12)</f>
        <v>6886.41</v>
      </c>
      <c r="F12" s="144">
        <f>COUNTIFS(项目表!$B:$B,$B12,项目表!$E:$E,"产业发展*")</f>
        <v>42</v>
      </c>
      <c r="G12" s="143">
        <f>SUMIFS(项目表!J:J,项目表!B:B,B12,项目表!E:E,"产业发展*")</f>
        <v>4831.62</v>
      </c>
      <c r="H12" s="143">
        <f>SUMIFS(项目表!$L:$L,项目表!$B:$B,$B12,项目表!$E:$E,"产业发展*")</f>
        <v>4174.27</v>
      </c>
      <c r="I12" s="144">
        <f>COUNTIFS(项目表!$B:$B,$B12,项目表!$E:$E,"就业项目*")</f>
        <v>4</v>
      </c>
      <c r="J12" s="143">
        <f>SUMIFS(项目表!$J:$J,项目表!$B:$B,$B12,项目表!$E:$E,"就业项目*")</f>
        <v>177.5</v>
      </c>
      <c r="K12" s="143">
        <f>SUMIFS(项目表!$L:$L,项目表!$B:$B,$B12,项目表!$E:$E,"就业项目*")</f>
        <v>170</v>
      </c>
      <c r="L12" s="144">
        <f>COUNTIFS(项目表!$B:$B,$B12,项目表!$E:$E,"乡村建设行动*")</f>
        <v>20</v>
      </c>
      <c r="M12" s="143">
        <f>SUMIFS(项目表!$J:$J,项目表!$B:$B,$B12,项目表!$E:$E,"乡村建设行动*")</f>
        <v>2457.61</v>
      </c>
      <c r="N12" s="143">
        <f>SUMIFS(项目表!$L:$L,项目表!$B:$B,$B12,项目表!$E:$E,"乡村建设行动*")</f>
        <v>2277.14</v>
      </c>
      <c r="O12" s="144">
        <f t="shared" si="1"/>
        <v>4</v>
      </c>
      <c r="P12" s="149">
        <f t="shared" si="2"/>
        <v>265</v>
      </c>
      <c r="Q12" s="149">
        <f t="shared" si="3"/>
        <v>265</v>
      </c>
      <c r="R12" s="144">
        <f>COUNTIFS(项目表!$B:$B,$B12,项目表!$E:$E,"就业项目*")+COUNTIFS(项目表!$B:$B,$B12,项目表!$E:$E,"*小额*")+COUNTIFS(项目表!$B:$B,$B12,项目表!$E:$E,"巩固三保障成果*")</f>
        <v>6</v>
      </c>
      <c r="S12" s="143">
        <f>SUMIFS(项目表!$J:$J,项目表!$B:$B,$B12,项目表!$E:$E,"就业项目*")+SUMIFS(项目表!$J:$J,项目表!$B:$B,$B12,项目表!$E:$E,"*小额*")+SUMIFS(项目表!$J:$J,项目表!$B:$B,$B12,项目表!$E:$E,"巩固三保障成果*")</f>
        <v>492.5</v>
      </c>
      <c r="T12" s="143">
        <f>SUMIFS(项目表!$L:$L,项目表!$B:$B,$B12,项目表!$E:$E,"就业项目*")+SUMIFS(项目表!$L:$L,项目表!$B:$B,$B12,项目表!$E:$E,"*小额*")+SUMIFS(项目表!$L:$L,项目表!$B:$B,$B12,项目表!$E:$E,"巩固三保障成果*")</f>
        <v>485</v>
      </c>
      <c r="U12" s="144" t="e">
        <f>COUNTIFS(项目表!$B:$B,$B12,项目表!#REF!,"*?")</f>
        <v>#REF!</v>
      </c>
      <c r="V12" s="143" t="e">
        <f>SUMIFS(项目表!$J:$J,项目表!$B:$B,$B12,项目表!#REF!,"*?")</f>
        <v>#REF!</v>
      </c>
      <c r="W12" s="143" t="e">
        <f>SUMIFS(项目表!$L:$L,项目表!$B:$B,$B12,项目表!#REF!,"*?")</f>
        <v>#REF!</v>
      </c>
      <c r="X12" s="144" t="e">
        <f>COUNTIFS(项目表!$B:$B,$B12,项目表!#REF!,"*?")</f>
        <v>#REF!</v>
      </c>
      <c r="Y12" s="143" t="e">
        <f>SUMIFS(项目表!$J:$J,项目表!$B:$B,$B12,项目表!#REF!,"*?")</f>
        <v>#REF!</v>
      </c>
      <c r="Z12" s="143" t="e">
        <f>SUMIFS(项目表!$L:$L,项目表!$B:$B,$B12,项目表!#REF!,"*?")</f>
        <v>#REF!</v>
      </c>
      <c r="AA12" s="144" t="e">
        <f>COUNTIFS(项目表!$B:$B,$B12,项目表!#REF!,"*?")</f>
        <v>#REF!</v>
      </c>
      <c r="AB12" s="143" t="e">
        <f>SUMIFS(项目表!$J:$J,项目表!$B:$B,$B12,项目表!#REF!,"*?")</f>
        <v>#REF!</v>
      </c>
      <c r="AC12" s="143" t="e">
        <f>SUMIFS(项目表!$L:$L,项目表!$B:$B,$B12,项目表!#REF!,"*?")</f>
        <v>#REF!</v>
      </c>
      <c r="AD12" s="144"/>
    </row>
    <row r="13" ht="39" customHeight="1" spans="1:30">
      <c r="A13" s="135">
        <v>6</v>
      </c>
      <c r="B13" s="141" t="s">
        <v>25</v>
      </c>
      <c r="C13" s="144">
        <f>COUNTIFS(项目表!B:B,B13)</f>
        <v>92</v>
      </c>
      <c r="D13" s="143">
        <f>SUMIFS(项目表!J:J,项目表!B:B,B13)</f>
        <v>11757.88</v>
      </c>
      <c r="E13" s="143">
        <f>SUMIFS(项目表!L:L,项目表!B:B,B13)</f>
        <v>9290.12</v>
      </c>
      <c r="F13" s="144">
        <f>COUNTIFS(项目表!$B:$B,$B13,项目表!$E:$E,"产业发展*")</f>
        <v>53</v>
      </c>
      <c r="G13" s="143">
        <f>SUMIFS(项目表!J:J,项目表!B:B,B13,项目表!E:E,"产业发展*")</f>
        <v>7525.91</v>
      </c>
      <c r="H13" s="143">
        <f>SUMIFS(项目表!$L:$L,项目表!$B:$B,$B13,项目表!$E:$E,"产业发展*")</f>
        <v>5152.35</v>
      </c>
      <c r="I13" s="144">
        <f>COUNTIFS(项目表!$B:$B,$B13,项目表!$E:$E,"就业项目*")</f>
        <v>5</v>
      </c>
      <c r="J13" s="143">
        <f>SUMIFS(项目表!$J:$J,项目表!$B:$B,$B13,项目表!$E:$E,"就业项目*")</f>
        <v>610</v>
      </c>
      <c r="K13" s="143">
        <f>SUMIFS(项目表!$L:$L,项目表!$B:$B,$B13,项目表!$E:$E,"就业项目*")</f>
        <v>610</v>
      </c>
      <c r="L13" s="144">
        <f>COUNTIFS(项目表!$B:$B,$B13,项目表!$E:$E,"乡村建设行动*")</f>
        <v>28</v>
      </c>
      <c r="M13" s="143">
        <f>SUMIFS(项目表!$J:$J,项目表!$B:$B,$B13,项目表!$E:$E,"乡村建设行动*")</f>
        <v>2901.97</v>
      </c>
      <c r="N13" s="143">
        <f>SUMIFS(项目表!$L:$L,项目表!$B:$B,$B13,项目表!$E:$E,"乡村建设行动*")</f>
        <v>2807.77</v>
      </c>
      <c r="O13" s="144">
        <f t="shared" si="1"/>
        <v>6</v>
      </c>
      <c r="P13" s="149">
        <f t="shared" si="2"/>
        <v>720.000000000002</v>
      </c>
      <c r="Q13" s="149">
        <f t="shared" si="3"/>
        <v>720</v>
      </c>
      <c r="R13" s="144">
        <f>COUNTIFS(项目表!$B:$B,$B13,项目表!$E:$E,"就业项目*")+COUNTIFS(项目表!$B:$B,$B13,项目表!$E:$E,"*小额*")+COUNTIFS(项目表!$B:$B,$B13,项目表!$E:$E,"巩固三保障成果*")</f>
        <v>7</v>
      </c>
      <c r="S13" s="143">
        <f>SUMIFS(项目表!$J:$J,项目表!$B:$B,$B13,项目表!$E:$E,"就业项目*")+SUMIFS(项目表!$J:$J,项目表!$B:$B,$B13,项目表!$E:$E,"*小额*")+SUMIFS(项目表!$J:$J,项目表!$B:$B,$B13,项目表!$E:$E,"巩固三保障成果*")</f>
        <v>990</v>
      </c>
      <c r="T13" s="143">
        <f>SUMIFS(项目表!$L:$L,项目表!$B:$B,$B13,项目表!$E:$E,"就业项目*")+SUMIFS(项目表!$L:$L,项目表!$B:$B,$B13,项目表!$E:$E,"*小额*")+SUMIFS(项目表!$L:$L,项目表!$B:$B,$B13,项目表!$E:$E,"巩固三保障成果*")</f>
        <v>990</v>
      </c>
      <c r="U13" s="144" t="e">
        <f>COUNTIFS(项目表!$B:$B,$B13,项目表!#REF!,"*?")</f>
        <v>#REF!</v>
      </c>
      <c r="V13" s="143" t="e">
        <f>SUMIFS(项目表!$J:$J,项目表!$B:$B,$B13,项目表!#REF!,"*?")</f>
        <v>#REF!</v>
      </c>
      <c r="W13" s="143" t="e">
        <f>SUMIFS(项目表!$L:$L,项目表!$B:$B,$B13,项目表!#REF!,"*?")</f>
        <v>#REF!</v>
      </c>
      <c r="X13" s="144" t="e">
        <f>COUNTIFS(项目表!$B:$B,$B13,项目表!#REF!,"*?")</f>
        <v>#REF!</v>
      </c>
      <c r="Y13" s="143" t="e">
        <f>SUMIFS(项目表!$J:$J,项目表!$B:$B,$B13,项目表!#REF!,"*?")</f>
        <v>#REF!</v>
      </c>
      <c r="Z13" s="143" t="e">
        <f>SUMIFS(项目表!$L:$L,项目表!$B:$B,$B13,项目表!#REF!,"*?")</f>
        <v>#REF!</v>
      </c>
      <c r="AA13" s="144" t="e">
        <f>COUNTIFS(项目表!$B:$B,$B13,项目表!#REF!,"*?")</f>
        <v>#REF!</v>
      </c>
      <c r="AB13" s="143" t="e">
        <f>SUMIFS(项目表!$J:$J,项目表!$B:$B,$B13,项目表!#REF!,"*?")</f>
        <v>#REF!</v>
      </c>
      <c r="AC13" s="143" t="e">
        <f>SUMIFS(项目表!$L:$L,项目表!$B:$B,$B13,项目表!#REF!,"*?")</f>
        <v>#REF!</v>
      </c>
      <c r="AD13" s="144"/>
    </row>
    <row r="14" ht="39" customHeight="1" spans="1:30">
      <c r="A14" s="135">
        <v>7</v>
      </c>
      <c r="B14" s="141" t="s">
        <v>26</v>
      </c>
      <c r="C14" s="144">
        <f>COUNTIFS(项目表!B:B,B14)</f>
        <v>64</v>
      </c>
      <c r="D14" s="143">
        <f>SUMIFS(项目表!J:J,项目表!B:B,B14)</f>
        <v>11325.25</v>
      </c>
      <c r="E14" s="143">
        <f>SUMIFS(项目表!L:L,项目表!B:B,B14)</f>
        <v>10989.86</v>
      </c>
      <c r="F14" s="144">
        <f>COUNTIFS(项目表!$B:$B,$B14,项目表!$E:$E,"产业发展*")</f>
        <v>27</v>
      </c>
      <c r="G14" s="143">
        <f>SUMIFS(项目表!J:J,项目表!B:B,B14,项目表!E:E,"产业发展*")</f>
        <v>5529.5</v>
      </c>
      <c r="H14" s="143">
        <f>SUMIFS(项目表!$L:$L,项目表!$B:$B,$B14,项目表!$E:$E,"产业发展*")</f>
        <v>5299.5</v>
      </c>
      <c r="I14" s="144">
        <f>COUNTIFS(项目表!$B:$B,$B14,项目表!$E:$E,"就业项目*")</f>
        <v>5</v>
      </c>
      <c r="J14" s="143">
        <f>SUMIFS(项目表!$J:$J,项目表!$B:$B,$B14,项目表!$E:$E,"就业项目*")</f>
        <v>827</v>
      </c>
      <c r="K14" s="143">
        <f>SUMIFS(项目表!$L:$L,项目表!$B:$B,$B14,项目表!$E:$E,"就业项目*")</f>
        <v>827</v>
      </c>
      <c r="L14" s="144">
        <f>COUNTIFS(项目表!$B:$B,$B14,项目表!$E:$E,"乡村建设行动*")</f>
        <v>18</v>
      </c>
      <c r="M14" s="143">
        <f>SUMIFS(项目表!$J:$J,项目表!$B:$B,$B14,项目表!$E:$E,"乡村建设行动*")</f>
        <v>2919.28</v>
      </c>
      <c r="N14" s="143">
        <f>SUMIFS(项目表!$L:$L,项目表!$B:$B,$B14,项目表!$E:$E,"乡村建设行动*")</f>
        <v>2813.89</v>
      </c>
      <c r="O14" s="144">
        <f t="shared" si="1"/>
        <v>14</v>
      </c>
      <c r="P14" s="149">
        <f t="shared" si="2"/>
        <v>2049.47</v>
      </c>
      <c r="Q14" s="149">
        <f t="shared" si="3"/>
        <v>2049.47</v>
      </c>
      <c r="R14" s="144">
        <f>COUNTIFS(项目表!$B:$B,$B14,项目表!$E:$E,"就业项目*")+COUNTIFS(项目表!$B:$B,$B14,项目表!$E:$E,"*小额*")+COUNTIFS(项目表!$B:$B,$B14,项目表!$E:$E,"巩固三保障成果*")</f>
        <v>7</v>
      </c>
      <c r="S14" s="143">
        <f>SUMIFS(项目表!$J:$J,项目表!$B:$B,$B14,项目表!$E:$E,"就业项目*")+SUMIFS(项目表!$J:$J,项目表!$B:$B,$B14,项目表!$E:$E,"*小额*")+SUMIFS(项目表!$J:$J,项目表!$B:$B,$B14,项目表!$E:$E,"巩固三保障成果*")</f>
        <v>1227</v>
      </c>
      <c r="T14" s="143">
        <f>SUMIFS(项目表!$L:$L,项目表!$B:$B,$B14,项目表!$E:$E,"就业项目*")+SUMIFS(项目表!$L:$L,项目表!$B:$B,$B14,项目表!$E:$E,"*小额*")+SUMIFS(项目表!$L:$L,项目表!$B:$B,$B14,项目表!$E:$E,"巩固三保障成果*")</f>
        <v>1227</v>
      </c>
      <c r="U14" s="144" t="e">
        <f>COUNTIFS(项目表!$B:$B,$B14,项目表!#REF!,"*?")</f>
        <v>#REF!</v>
      </c>
      <c r="V14" s="143" t="e">
        <f>SUMIFS(项目表!$J:$J,项目表!$B:$B,$B14,项目表!#REF!,"*?")</f>
        <v>#REF!</v>
      </c>
      <c r="W14" s="143" t="e">
        <f>SUMIFS(项目表!$L:$L,项目表!$B:$B,$B14,项目表!#REF!,"*?")</f>
        <v>#REF!</v>
      </c>
      <c r="X14" s="144" t="e">
        <f>COUNTIFS(项目表!$B:$B,$B14,项目表!#REF!,"*?")</f>
        <v>#REF!</v>
      </c>
      <c r="Y14" s="143" t="e">
        <f>SUMIFS(项目表!$J:$J,项目表!$B:$B,$B14,项目表!#REF!,"*?")</f>
        <v>#REF!</v>
      </c>
      <c r="Z14" s="143" t="e">
        <f>SUMIFS(项目表!$L:$L,项目表!$B:$B,$B14,项目表!#REF!,"*?")</f>
        <v>#REF!</v>
      </c>
      <c r="AA14" s="144" t="e">
        <f>COUNTIFS(项目表!$B:$B,$B14,项目表!#REF!,"*?")</f>
        <v>#REF!</v>
      </c>
      <c r="AB14" s="143" t="e">
        <f>SUMIFS(项目表!$J:$J,项目表!$B:$B,$B14,项目表!#REF!,"*?")</f>
        <v>#REF!</v>
      </c>
      <c r="AC14" s="143" t="e">
        <f>SUMIFS(项目表!$L:$L,项目表!$B:$B,$B14,项目表!#REF!,"*?")</f>
        <v>#REF!</v>
      </c>
      <c r="AD14" s="144"/>
    </row>
    <row r="15" ht="39" customHeight="1" spans="1:30">
      <c r="A15" s="135">
        <v>8</v>
      </c>
      <c r="B15" s="141" t="s">
        <v>27</v>
      </c>
      <c r="C15" s="144">
        <f>COUNTIFS(项目表!B:B,B15)</f>
        <v>65</v>
      </c>
      <c r="D15" s="143">
        <f>SUMIFS(项目表!J:J,项目表!B:B,B15)</f>
        <v>9678.72</v>
      </c>
      <c r="E15" s="143">
        <f>SUMIFS(项目表!L:L,项目表!B:B,B15)</f>
        <v>9595.72</v>
      </c>
      <c r="F15" s="144">
        <f>COUNTIFS(项目表!$B:$B,$B15,项目表!$E:$E,"产业发展*")</f>
        <v>39</v>
      </c>
      <c r="G15" s="143">
        <f>SUMIFS(项目表!J:J,项目表!B:B,B15,项目表!E:E,"产业发展*")</f>
        <v>7052.28</v>
      </c>
      <c r="H15" s="143">
        <f>SUMIFS(项目表!$L:$L,项目表!$B:$B,$B15,项目表!$E:$E,"产业发展*")</f>
        <v>6969.28</v>
      </c>
      <c r="I15" s="144">
        <f>COUNTIFS(项目表!$B:$B,$B15,项目表!$E:$E,"就业项目*")</f>
        <v>5</v>
      </c>
      <c r="J15" s="143">
        <f>SUMIFS(项目表!$J:$J,项目表!$B:$B,$B15,项目表!$E:$E,"就业项目*")</f>
        <v>403</v>
      </c>
      <c r="K15" s="143">
        <f>SUMIFS(项目表!$L:$L,项目表!$B:$B,$B15,项目表!$E:$E,"就业项目*")</f>
        <v>403</v>
      </c>
      <c r="L15" s="144">
        <f>COUNTIFS(项目表!$B:$B,$B15,项目表!$E:$E,"乡村建设行动*")</f>
        <v>11</v>
      </c>
      <c r="M15" s="143">
        <f>SUMIFS(项目表!$J:$J,项目表!$B:$B,$B15,项目表!$E:$E,"乡村建设行动*")</f>
        <v>1439.44</v>
      </c>
      <c r="N15" s="143">
        <f>SUMIFS(项目表!$L:$L,项目表!$B:$B,$B15,项目表!$E:$E,"乡村建设行动*")</f>
        <v>1439.44</v>
      </c>
      <c r="O15" s="144">
        <f t="shared" si="1"/>
        <v>10</v>
      </c>
      <c r="P15" s="149">
        <f t="shared" si="2"/>
        <v>784.000000000001</v>
      </c>
      <c r="Q15" s="149">
        <f t="shared" si="3"/>
        <v>784.000000000001</v>
      </c>
      <c r="R15" s="144">
        <f>COUNTIFS(项目表!$B:$B,$B15,项目表!$E:$E,"就业项目*")+COUNTIFS(项目表!$B:$B,$B15,项目表!$E:$E,"*小额*")+COUNTIFS(项目表!$B:$B,$B15,项目表!$E:$E,"巩固三保障成果*")</f>
        <v>7</v>
      </c>
      <c r="S15" s="143">
        <f>SUMIFS(项目表!$J:$J,项目表!$B:$B,$B15,项目表!$E:$E,"就业项目*")+SUMIFS(项目表!$J:$J,项目表!$B:$B,$B15,项目表!$E:$E,"*小额*")+SUMIFS(项目表!$J:$J,项目表!$B:$B,$B15,项目表!$E:$E,"巩固三保障成果*")</f>
        <v>742</v>
      </c>
      <c r="T15" s="143">
        <f>SUMIFS(项目表!$L:$L,项目表!$B:$B,$B15,项目表!$E:$E,"就业项目*")+SUMIFS(项目表!$L:$L,项目表!$B:$B,$B15,项目表!$E:$E,"*小额*")+SUMIFS(项目表!$L:$L,项目表!$B:$B,$B15,项目表!$E:$E,"巩固三保障成果*")</f>
        <v>742</v>
      </c>
      <c r="U15" s="144" t="e">
        <f>COUNTIFS(项目表!$B:$B,$B15,项目表!#REF!,"*?")</f>
        <v>#REF!</v>
      </c>
      <c r="V15" s="143" t="e">
        <f>SUMIFS(项目表!$J:$J,项目表!$B:$B,$B15,项目表!#REF!,"*?")</f>
        <v>#REF!</v>
      </c>
      <c r="W15" s="143" t="e">
        <f>SUMIFS(项目表!$L:$L,项目表!$B:$B,$B15,项目表!#REF!,"*?")</f>
        <v>#REF!</v>
      </c>
      <c r="X15" s="144" t="e">
        <f>COUNTIFS(项目表!$B:$B,$B15,项目表!#REF!,"*?")</f>
        <v>#REF!</v>
      </c>
      <c r="Y15" s="143" t="e">
        <f>SUMIFS(项目表!$J:$J,项目表!$B:$B,$B15,项目表!#REF!,"*?")</f>
        <v>#REF!</v>
      </c>
      <c r="Z15" s="143" t="e">
        <f>SUMIFS(项目表!$L:$L,项目表!$B:$B,$B15,项目表!#REF!,"*?")</f>
        <v>#REF!</v>
      </c>
      <c r="AA15" s="144" t="e">
        <f>COUNTIFS(项目表!$B:$B,$B15,项目表!#REF!,"*?")</f>
        <v>#REF!</v>
      </c>
      <c r="AB15" s="143" t="e">
        <f>SUMIFS(项目表!$J:$J,项目表!$B:$B,$B15,项目表!#REF!,"*?")</f>
        <v>#REF!</v>
      </c>
      <c r="AC15" s="143" t="e">
        <f>SUMIFS(项目表!$L:$L,项目表!$B:$B,$B15,项目表!#REF!,"*?")</f>
        <v>#REF!</v>
      </c>
      <c r="AD15" s="144"/>
    </row>
    <row r="16" ht="39" customHeight="1" spans="1:30">
      <c r="A16" s="135">
        <v>9</v>
      </c>
      <c r="B16" s="141" t="s">
        <v>28</v>
      </c>
      <c r="C16" s="144">
        <f>COUNTIFS(项目表!B:B,B16)</f>
        <v>84</v>
      </c>
      <c r="D16" s="143">
        <f>SUMIFS(项目表!J:J,项目表!B:B,B16)</f>
        <v>9537</v>
      </c>
      <c r="E16" s="143">
        <f>SUMIFS(项目表!L:L,项目表!B:B,B16)</f>
        <v>8507</v>
      </c>
      <c r="F16" s="144">
        <f>COUNTIFS(项目表!$B:$B,$B16,项目表!$E:$E,"产业发展*")</f>
        <v>63</v>
      </c>
      <c r="G16" s="143">
        <f>SUMIFS(项目表!J:J,项目表!B:B,B16,项目表!E:E,"产业发展*")</f>
        <v>6613</v>
      </c>
      <c r="H16" s="143">
        <f>SUMIFS(项目表!$L:$L,项目表!$B:$B,$B16,项目表!$E:$E,"产业发展*")</f>
        <v>5883</v>
      </c>
      <c r="I16" s="144">
        <f>COUNTIFS(项目表!$B:$B,$B16,项目表!$E:$E,"就业项目*")</f>
        <v>3</v>
      </c>
      <c r="J16" s="143">
        <f>SUMIFS(项目表!$J:$J,项目表!$B:$B,$B16,项目表!$E:$E,"就业项目*")</f>
        <v>744</v>
      </c>
      <c r="K16" s="143">
        <f>SUMIFS(项目表!$L:$L,项目表!$B:$B,$B16,项目表!$E:$E,"就业项目*")</f>
        <v>744</v>
      </c>
      <c r="L16" s="144">
        <f>COUNTIFS(项目表!$B:$B,$B16,项目表!$E:$E,"乡村建设行动*")</f>
        <v>16</v>
      </c>
      <c r="M16" s="143">
        <f>SUMIFS(项目表!$J:$J,项目表!$B:$B,$B16,项目表!$E:$E,"乡村建设行动*")</f>
        <v>1780</v>
      </c>
      <c r="N16" s="143">
        <f>SUMIFS(项目表!$L:$L,项目表!$B:$B,$B16,项目表!$E:$E,"乡村建设行动*")</f>
        <v>1480</v>
      </c>
      <c r="O16" s="144">
        <f t="shared" si="1"/>
        <v>2</v>
      </c>
      <c r="P16" s="149">
        <f t="shared" si="2"/>
        <v>400</v>
      </c>
      <c r="Q16" s="149">
        <f t="shared" si="3"/>
        <v>400</v>
      </c>
      <c r="R16" s="144">
        <f>COUNTIFS(项目表!$B:$B,$B16,项目表!$E:$E,"就业项目*")+COUNTIFS(项目表!$B:$B,$B16,项目表!$E:$E,"*小额*")+COUNTIFS(项目表!$B:$B,$B16,项目表!$E:$E,"巩固三保障成果*")</f>
        <v>5</v>
      </c>
      <c r="S16" s="143">
        <f>SUMIFS(项目表!$J:$J,项目表!$B:$B,$B16,项目表!$E:$E,"就业项目*")+SUMIFS(项目表!$J:$J,项目表!$B:$B,$B16,项目表!$E:$E,"*小额*")+SUMIFS(项目表!$J:$J,项目表!$B:$B,$B16,项目表!$E:$E,"巩固三保障成果*")</f>
        <v>1244</v>
      </c>
      <c r="T16" s="143">
        <f>SUMIFS(项目表!$L:$L,项目表!$B:$B,$B16,项目表!$E:$E,"就业项目*")+SUMIFS(项目表!$L:$L,项目表!$B:$B,$B16,项目表!$E:$E,"*小额*")+SUMIFS(项目表!$L:$L,项目表!$B:$B,$B16,项目表!$E:$E,"巩固三保障成果*")</f>
        <v>1244</v>
      </c>
      <c r="U16" s="144" t="e">
        <f>COUNTIFS(项目表!$B:$B,$B16,项目表!#REF!,"*?")</f>
        <v>#REF!</v>
      </c>
      <c r="V16" s="143" t="e">
        <f>SUMIFS(项目表!$J:$J,项目表!$B:$B,$B16,项目表!#REF!,"*?")</f>
        <v>#REF!</v>
      </c>
      <c r="W16" s="143" t="e">
        <f>SUMIFS(项目表!$L:$L,项目表!$B:$B,$B16,项目表!#REF!,"*?")</f>
        <v>#REF!</v>
      </c>
      <c r="X16" s="144" t="e">
        <f>COUNTIFS(项目表!$B:$B,$B16,项目表!#REF!,"*?")</f>
        <v>#REF!</v>
      </c>
      <c r="Y16" s="143" t="e">
        <f>SUMIFS(项目表!$J:$J,项目表!$B:$B,$B16,项目表!#REF!,"*?")</f>
        <v>#REF!</v>
      </c>
      <c r="Z16" s="143" t="e">
        <f>SUMIFS(项目表!$L:$L,项目表!$B:$B,$B16,项目表!#REF!,"*?")</f>
        <v>#REF!</v>
      </c>
      <c r="AA16" s="144" t="e">
        <f>COUNTIFS(项目表!$B:$B,$B16,项目表!#REF!,"*?")</f>
        <v>#REF!</v>
      </c>
      <c r="AB16" s="143" t="e">
        <f>SUMIFS(项目表!$J:$J,项目表!$B:$B,$B16,项目表!#REF!,"*?")</f>
        <v>#REF!</v>
      </c>
      <c r="AC16" s="143" t="e">
        <f>SUMIFS(项目表!$L:$L,项目表!$B:$B,$B16,项目表!#REF!,"*?")</f>
        <v>#REF!</v>
      </c>
      <c r="AD16" s="144"/>
    </row>
    <row r="17" spans="8:17">
      <c r="H17" s="147">
        <f>H6/$E$6</f>
        <v>0.659253203123003</v>
      </c>
      <c r="K17" s="147">
        <f>K6/$E$6</f>
        <v>0.06181111047967</v>
      </c>
      <c r="N17" s="147">
        <f>N6/$E$6</f>
        <v>0.220884146076654</v>
      </c>
      <c r="Q17" s="147">
        <f>Q6/$E$6</f>
        <v>0.0580515403206734</v>
      </c>
    </row>
    <row r="542" spans="6:6">
      <c r="F542" s="130" t="s">
        <v>29</v>
      </c>
    </row>
    <row r="578" ht="16.5" spans="9:9">
      <c r="I578" s="152" t="s">
        <v>30</v>
      </c>
    </row>
  </sheetData>
  <mergeCells count="16">
    <mergeCell ref="A1:AD1"/>
    <mergeCell ref="Z2:AD2"/>
    <mergeCell ref="F3:Q3"/>
    <mergeCell ref="R3:AC3"/>
    <mergeCell ref="F4:H4"/>
    <mergeCell ref="I4:K4"/>
    <mergeCell ref="L4:N4"/>
    <mergeCell ref="O4:Q4"/>
    <mergeCell ref="R4:T4"/>
    <mergeCell ref="U4:W4"/>
    <mergeCell ref="X4:Z4"/>
    <mergeCell ref="AA4:AC4"/>
    <mergeCell ref="A3:A5"/>
    <mergeCell ref="B3:B5"/>
    <mergeCell ref="AD3:AD5"/>
    <mergeCell ref="C3:E4"/>
  </mergeCells>
  <pageMargins left="0.511805555555556" right="0.432638888888889" top="1" bottom="1" header="0.5" footer="0.5"/>
  <pageSetup paperSize="8" scale="71" fitToHeight="0"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AD612"/>
  <sheetViews>
    <sheetView tabSelected="1" zoomScale="85" zoomScaleNormal="85" topLeftCell="F1" workbookViewId="0">
      <selection activeCell="I22" sqref="I22"/>
    </sheetView>
  </sheetViews>
  <sheetFormatPr defaultColWidth="10" defaultRowHeight="15.75"/>
  <cols>
    <col min="1" max="1" width="5.775" style="23" customWidth="1"/>
    <col min="2" max="2" width="9.525" style="23" customWidth="1"/>
    <col min="3" max="3" width="9.66666666666667" style="23" customWidth="1"/>
    <col min="4" max="4" width="14.275" style="23" customWidth="1"/>
    <col min="5" max="5" width="20.9416666666667" style="4" customWidth="1"/>
    <col min="6" max="6" width="43.6333333333333" style="24" customWidth="1"/>
    <col min="7" max="7" width="9.775" style="25" customWidth="1"/>
    <col min="8" max="8" width="9.44166666666667" style="26" customWidth="1"/>
    <col min="9" max="9" width="70.6333333333333" style="24" customWidth="1"/>
    <col min="10" max="10" width="14.3416666666667" style="27" customWidth="1"/>
    <col min="11" max="11" width="12.725" style="28" customWidth="1"/>
    <col min="12" max="13" width="14.9166666666667" style="28" customWidth="1"/>
    <col min="14" max="14" width="20.8" style="23" customWidth="1"/>
    <col min="15" max="15" width="10.1416666666667" style="29" customWidth="1"/>
    <col min="16" max="16" width="12.5333333333333" style="29" customWidth="1"/>
    <col min="17" max="17" width="10.9416666666667" style="29" customWidth="1"/>
    <col min="18" max="18" width="10.6416666666667" style="29" customWidth="1"/>
    <col min="19" max="19" width="79.4416666666667" style="30" customWidth="1"/>
    <col min="20" max="20" width="7" style="30" customWidth="1"/>
    <col min="21" max="21" width="24.725" style="23" customWidth="1"/>
    <col min="22" max="22" width="8.775" style="23" customWidth="1"/>
    <col min="23" max="24" width="7.33333333333333" style="23" customWidth="1"/>
    <col min="25" max="25" width="7" style="23" customWidth="1"/>
    <col min="26" max="26" width="18" style="23" customWidth="1"/>
    <col min="27" max="27" width="13.775" style="23" customWidth="1"/>
    <col min="28" max="28" width="12.225" style="23" customWidth="1"/>
    <col min="29" max="29" width="17.175" style="23" customWidth="1"/>
    <col min="30" max="16384" width="10" style="22"/>
  </cols>
  <sheetData>
    <row r="1" s="1" customFormat="1" ht="51" customHeight="1" spans="1:29">
      <c r="A1" s="31" t="s">
        <v>31</v>
      </c>
      <c r="B1" s="31"/>
      <c r="C1" s="31"/>
      <c r="D1" s="31"/>
      <c r="E1" s="31"/>
      <c r="F1" s="31"/>
      <c r="G1" s="31"/>
      <c r="H1" s="31"/>
      <c r="I1" s="31"/>
      <c r="J1" s="31"/>
      <c r="K1" s="31"/>
      <c r="L1" s="31"/>
      <c r="M1" s="31"/>
      <c r="N1" s="31"/>
      <c r="O1" s="70"/>
      <c r="P1" s="70"/>
      <c r="Q1" s="70"/>
      <c r="R1" s="70"/>
      <c r="S1" s="70"/>
      <c r="T1" s="70"/>
      <c r="U1" s="70"/>
      <c r="V1" s="70"/>
      <c r="W1" s="70"/>
      <c r="X1" s="70"/>
      <c r="Y1" s="70"/>
      <c r="Z1" s="70"/>
      <c r="AA1" s="70"/>
      <c r="AB1" s="70"/>
      <c r="AC1" s="70"/>
    </row>
    <row r="2" s="2" customFormat="1" ht="37" customHeight="1" spans="1:29">
      <c r="A2" s="32"/>
      <c r="B2" s="33"/>
      <c r="C2" s="32"/>
      <c r="D2" s="32"/>
      <c r="E2" s="49"/>
      <c r="F2" s="49"/>
      <c r="G2" s="32"/>
      <c r="H2" s="49"/>
      <c r="I2" s="59" t="s">
        <v>32</v>
      </c>
      <c r="J2" s="59"/>
      <c r="K2" s="59"/>
      <c r="L2" s="59"/>
      <c r="M2" s="59"/>
      <c r="N2" s="59"/>
      <c r="O2" s="71"/>
      <c r="P2" s="71"/>
      <c r="Q2" s="71"/>
      <c r="R2" s="71"/>
      <c r="S2" s="79"/>
      <c r="T2" s="79"/>
      <c r="U2" s="32"/>
      <c r="V2" s="32"/>
      <c r="W2" s="32"/>
      <c r="X2" s="32"/>
      <c r="Y2" s="32"/>
      <c r="Z2" s="32"/>
      <c r="AA2" s="32"/>
      <c r="AB2" s="32"/>
      <c r="AC2" s="32"/>
    </row>
    <row r="3" s="3" customFormat="1" ht="41" customHeight="1" spans="1:29">
      <c r="A3" s="34" t="s">
        <v>2</v>
      </c>
      <c r="B3" s="34" t="s">
        <v>33</v>
      </c>
      <c r="C3" s="35" t="s">
        <v>34</v>
      </c>
      <c r="D3" s="36"/>
      <c r="E3" s="50" t="s">
        <v>35</v>
      </c>
      <c r="F3" s="50" t="s">
        <v>36</v>
      </c>
      <c r="G3" s="34" t="s">
        <v>37</v>
      </c>
      <c r="H3" s="50" t="s">
        <v>38</v>
      </c>
      <c r="I3" s="50" t="s">
        <v>39</v>
      </c>
      <c r="J3" s="60" t="s">
        <v>40</v>
      </c>
      <c r="K3" s="61" t="s">
        <v>41</v>
      </c>
      <c r="L3" s="61"/>
      <c r="M3" s="61"/>
      <c r="N3" s="34" t="s">
        <v>42</v>
      </c>
      <c r="O3" s="72" t="s">
        <v>43</v>
      </c>
      <c r="P3" s="72"/>
      <c r="Q3" s="72"/>
      <c r="R3" s="72"/>
      <c r="S3" s="80"/>
      <c r="T3" s="34" t="s">
        <v>44</v>
      </c>
      <c r="U3" s="35" t="s">
        <v>45</v>
      </c>
      <c r="V3" s="35" t="s">
        <v>46</v>
      </c>
      <c r="W3" s="84" t="s">
        <v>47</v>
      </c>
      <c r="X3" s="84" t="s">
        <v>48</v>
      </c>
      <c r="Y3" s="34" t="s">
        <v>49</v>
      </c>
      <c r="Z3" s="84" t="s">
        <v>50</v>
      </c>
      <c r="AA3" s="84" t="s">
        <v>51</v>
      </c>
      <c r="AB3" s="84" t="s">
        <v>52</v>
      </c>
      <c r="AC3" s="84" t="s">
        <v>7</v>
      </c>
    </row>
    <row r="4" s="3" customFormat="1" ht="36" customHeight="1" spans="1:29">
      <c r="A4" s="37"/>
      <c r="B4" s="37"/>
      <c r="C4" s="38"/>
      <c r="D4" s="39"/>
      <c r="E4" s="51"/>
      <c r="F4" s="51"/>
      <c r="G4" s="37"/>
      <c r="H4" s="51"/>
      <c r="I4" s="51"/>
      <c r="J4" s="62"/>
      <c r="K4" s="60" t="s">
        <v>53</v>
      </c>
      <c r="L4" s="60" t="s">
        <v>18</v>
      </c>
      <c r="M4" s="60" t="s">
        <v>54</v>
      </c>
      <c r="N4" s="37"/>
      <c r="O4" s="73" t="s">
        <v>55</v>
      </c>
      <c r="P4" s="74"/>
      <c r="Q4" s="72" t="s">
        <v>56</v>
      </c>
      <c r="R4" s="72"/>
      <c r="S4" s="80" t="s">
        <v>57</v>
      </c>
      <c r="T4" s="37"/>
      <c r="U4" s="85"/>
      <c r="V4" s="85"/>
      <c r="W4" s="84"/>
      <c r="X4" s="84"/>
      <c r="Y4" s="37"/>
      <c r="Z4" s="84"/>
      <c r="AA4" s="84"/>
      <c r="AB4" s="84"/>
      <c r="AC4" s="84"/>
    </row>
    <row r="5" s="3" customFormat="1" ht="33" customHeight="1" spans="1:29">
      <c r="A5" s="40"/>
      <c r="B5" s="40"/>
      <c r="C5" s="40" t="s">
        <v>58</v>
      </c>
      <c r="D5" s="40" t="s">
        <v>59</v>
      </c>
      <c r="E5" s="52"/>
      <c r="F5" s="52"/>
      <c r="G5" s="40"/>
      <c r="H5" s="52"/>
      <c r="I5" s="52"/>
      <c r="J5" s="63"/>
      <c r="K5" s="63"/>
      <c r="L5" s="63"/>
      <c r="M5" s="63"/>
      <c r="N5" s="40"/>
      <c r="O5" s="72" t="s">
        <v>60</v>
      </c>
      <c r="P5" s="72" t="s">
        <v>61</v>
      </c>
      <c r="Q5" s="72" t="s">
        <v>60</v>
      </c>
      <c r="R5" s="72" t="s">
        <v>61</v>
      </c>
      <c r="S5" s="80"/>
      <c r="T5" s="40"/>
      <c r="U5" s="38"/>
      <c r="V5" s="38"/>
      <c r="W5" s="84"/>
      <c r="X5" s="84"/>
      <c r="Y5" s="40"/>
      <c r="Z5" s="84"/>
      <c r="AA5" s="84"/>
      <c r="AB5" s="84"/>
      <c r="AC5" s="84"/>
    </row>
    <row r="6" s="3" customFormat="1" ht="49" customHeight="1" spans="1:30">
      <c r="A6" s="38" t="s">
        <v>4</v>
      </c>
      <c r="B6" s="39"/>
      <c r="C6" s="40"/>
      <c r="D6" s="40"/>
      <c r="E6" s="52"/>
      <c r="F6" s="53"/>
      <c r="G6" s="40"/>
      <c r="H6" s="52"/>
      <c r="I6" s="52"/>
      <c r="J6" s="64">
        <f>SUM(J7:J612)</f>
        <v>94239.37</v>
      </c>
      <c r="K6" s="64">
        <f>SUM(K7:K612)</f>
        <v>92679.37</v>
      </c>
      <c r="L6" s="64">
        <f>SUM(L7:L612)</f>
        <v>80591.66</v>
      </c>
      <c r="M6" s="64">
        <f>SUM(M7:M612)</f>
        <v>12977.71</v>
      </c>
      <c r="N6" s="40"/>
      <c r="O6" s="75">
        <f>SUM(O7:O612)</f>
        <v>386836</v>
      </c>
      <c r="P6" s="75">
        <f>SUM(P7:P612)</f>
        <v>1185598</v>
      </c>
      <c r="Q6" s="75">
        <f>SUM(Q7:Q612)</f>
        <v>52190</v>
      </c>
      <c r="R6" s="75">
        <f>SUM(R7:R612)</f>
        <v>125492</v>
      </c>
      <c r="S6" s="80"/>
      <c r="T6" s="81"/>
      <c r="U6" s="40"/>
      <c r="V6" s="84"/>
      <c r="W6" s="40"/>
      <c r="X6" s="40"/>
      <c r="Y6" s="40"/>
      <c r="Z6" s="40"/>
      <c r="AA6" s="40"/>
      <c r="AB6" s="40"/>
      <c r="AC6" s="84"/>
      <c r="AD6" s="87"/>
    </row>
    <row r="7" s="4" customFormat="1" ht="76.5" spans="1:30">
      <c r="A7" s="41">
        <v>1</v>
      </c>
      <c r="B7" s="42" t="s">
        <v>19</v>
      </c>
      <c r="C7" s="42" t="s">
        <v>62</v>
      </c>
      <c r="D7" s="42"/>
      <c r="E7" s="44" t="s">
        <v>63</v>
      </c>
      <c r="F7" s="48" t="s">
        <v>64</v>
      </c>
      <c r="G7" s="54" t="s">
        <v>65</v>
      </c>
      <c r="H7" s="48" t="s">
        <v>66</v>
      </c>
      <c r="I7" s="65" t="s">
        <v>67</v>
      </c>
      <c r="J7" s="66">
        <v>189.63</v>
      </c>
      <c r="K7" s="66">
        <v>189.63</v>
      </c>
      <c r="L7" s="66">
        <v>189.63</v>
      </c>
      <c r="M7" s="66"/>
      <c r="N7" s="42" t="s">
        <v>68</v>
      </c>
      <c r="O7" s="76">
        <v>18</v>
      </c>
      <c r="P7" s="76">
        <v>27</v>
      </c>
      <c r="Q7" s="76"/>
      <c r="R7" s="76"/>
      <c r="S7" s="82" t="s">
        <v>69</v>
      </c>
      <c r="T7" s="44" t="s">
        <v>70</v>
      </c>
      <c r="U7" s="44" t="s">
        <v>71</v>
      </c>
      <c r="V7" s="44" t="s">
        <v>72</v>
      </c>
      <c r="W7" s="44" t="s">
        <v>70</v>
      </c>
      <c r="X7" s="44" t="s">
        <v>70</v>
      </c>
      <c r="Y7" s="44" t="s">
        <v>70</v>
      </c>
      <c r="Z7" s="42" t="s">
        <v>73</v>
      </c>
      <c r="AA7" s="42" t="s">
        <v>73</v>
      </c>
      <c r="AB7" s="44" t="s">
        <v>72</v>
      </c>
      <c r="AC7" s="42"/>
      <c r="AD7" s="87"/>
    </row>
    <row r="8" s="4" customFormat="1" ht="213" customHeight="1" spans="1:30">
      <c r="A8" s="41">
        <v>2</v>
      </c>
      <c r="B8" s="42" t="s">
        <v>19</v>
      </c>
      <c r="C8" s="42" t="s">
        <v>62</v>
      </c>
      <c r="D8" s="42"/>
      <c r="E8" s="44" t="s">
        <v>63</v>
      </c>
      <c r="F8" s="44" t="s">
        <v>64</v>
      </c>
      <c r="G8" s="54" t="s">
        <v>65</v>
      </c>
      <c r="H8" s="44" t="s">
        <v>74</v>
      </c>
      <c r="I8" s="45" t="s">
        <v>75</v>
      </c>
      <c r="J8" s="66">
        <v>82.1</v>
      </c>
      <c r="K8" s="66">
        <v>82.1</v>
      </c>
      <c r="L8" s="66">
        <v>82.1</v>
      </c>
      <c r="M8" s="66"/>
      <c r="N8" s="42" t="s">
        <v>68</v>
      </c>
      <c r="O8" s="76">
        <v>18</v>
      </c>
      <c r="P8" s="76">
        <v>27</v>
      </c>
      <c r="Q8" s="76"/>
      <c r="R8" s="76"/>
      <c r="S8" s="44" t="s">
        <v>76</v>
      </c>
      <c r="T8" s="44" t="s">
        <v>70</v>
      </c>
      <c r="U8" s="44" t="s">
        <v>71</v>
      </c>
      <c r="V8" s="44" t="s">
        <v>72</v>
      </c>
      <c r="W8" s="44" t="s">
        <v>70</v>
      </c>
      <c r="X8" s="44" t="s">
        <v>70</v>
      </c>
      <c r="Y8" s="44" t="s">
        <v>70</v>
      </c>
      <c r="Z8" s="44" t="s">
        <v>73</v>
      </c>
      <c r="AA8" s="42" t="s">
        <v>73</v>
      </c>
      <c r="AB8" s="44" t="s">
        <v>72</v>
      </c>
      <c r="AC8" s="42"/>
      <c r="AD8" s="87"/>
    </row>
    <row r="9" s="5" customFormat="1" ht="25.5" spans="1:30">
      <c r="A9" s="41">
        <v>3</v>
      </c>
      <c r="B9" s="42" t="s">
        <v>20</v>
      </c>
      <c r="C9" s="42" t="s">
        <v>77</v>
      </c>
      <c r="D9" s="42" t="s">
        <v>78</v>
      </c>
      <c r="E9" s="44" t="s">
        <v>79</v>
      </c>
      <c r="F9" s="42" t="s">
        <v>80</v>
      </c>
      <c r="G9" s="54" t="s">
        <v>65</v>
      </c>
      <c r="H9" s="44" t="s">
        <v>66</v>
      </c>
      <c r="I9" s="46" t="s">
        <v>81</v>
      </c>
      <c r="J9" s="66">
        <f t="shared" ref="J9:J14" si="0">K9</f>
        <v>770</v>
      </c>
      <c r="K9" s="66">
        <f t="shared" ref="K9:K14" si="1">L9+M9</f>
        <v>770</v>
      </c>
      <c r="L9" s="66">
        <v>770</v>
      </c>
      <c r="M9" s="66">
        <v>0</v>
      </c>
      <c r="N9" s="44" t="s">
        <v>82</v>
      </c>
      <c r="O9" s="76">
        <v>329</v>
      </c>
      <c r="P9" s="76">
        <v>936</v>
      </c>
      <c r="Q9" s="76">
        <v>76</v>
      </c>
      <c r="R9" s="76">
        <v>265</v>
      </c>
      <c r="S9" s="46" t="s">
        <v>83</v>
      </c>
      <c r="T9" s="44" t="s">
        <v>70</v>
      </c>
      <c r="U9" s="45" t="s">
        <v>84</v>
      </c>
      <c r="V9" s="44" t="s">
        <v>72</v>
      </c>
      <c r="W9" s="44" t="s">
        <v>70</v>
      </c>
      <c r="X9" s="44" t="s">
        <v>70</v>
      </c>
      <c r="Y9" s="44" t="s">
        <v>72</v>
      </c>
      <c r="Z9" s="44" t="s">
        <v>85</v>
      </c>
      <c r="AA9" s="44" t="s">
        <v>86</v>
      </c>
      <c r="AB9" s="44" t="s">
        <v>72</v>
      </c>
      <c r="AC9" s="88"/>
      <c r="AD9" s="87"/>
    </row>
    <row r="10" s="5" customFormat="1" ht="25.5" spans="1:30">
      <c r="A10" s="41">
        <v>4</v>
      </c>
      <c r="B10" s="42" t="s">
        <v>20</v>
      </c>
      <c r="C10" s="42" t="s">
        <v>87</v>
      </c>
      <c r="D10" s="42" t="s">
        <v>88</v>
      </c>
      <c r="E10" s="44" t="s">
        <v>89</v>
      </c>
      <c r="F10" s="42" t="s">
        <v>90</v>
      </c>
      <c r="G10" s="54" t="s">
        <v>65</v>
      </c>
      <c r="H10" s="44" t="s">
        <v>66</v>
      </c>
      <c r="I10" s="46" t="s">
        <v>91</v>
      </c>
      <c r="J10" s="66">
        <f t="shared" si="0"/>
        <v>300</v>
      </c>
      <c r="K10" s="66">
        <f t="shared" si="1"/>
        <v>300</v>
      </c>
      <c r="L10" s="66">
        <v>300</v>
      </c>
      <c r="M10" s="66">
        <v>0</v>
      </c>
      <c r="N10" s="44" t="s">
        <v>82</v>
      </c>
      <c r="O10" s="76">
        <v>82</v>
      </c>
      <c r="P10" s="76">
        <v>262</v>
      </c>
      <c r="Q10" s="76">
        <v>0</v>
      </c>
      <c r="R10" s="76">
        <v>0</v>
      </c>
      <c r="S10" s="46" t="s">
        <v>92</v>
      </c>
      <c r="T10" s="44" t="s">
        <v>70</v>
      </c>
      <c r="U10" s="45" t="s">
        <v>84</v>
      </c>
      <c r="V10" s="44" t="s">
        <v>72</v>
      </c>
      <c r="W10" s="44" t="s">
        <v>70</v>
      </c>
      <c r="X10" s="44" t="s">
        <v>70</v>
      </c>
      <c r="Y10" s="44" t="s">
        <v>72</v>
      </c>
      <c r="Z10" s="44" t="s">
        <v>85</v>
      </c>
      <c r="AA10" s="42" t="s">
        <v>93</v>
      </c>
      <c r="AB10" s="44" t="s">
        <v>72</v>
      </c>
      <c r="AC10" s="88"/>
      <c r="AD10" s="87"/>
    </row>
    <row r="11" s="5" customFormat="1" ht="25.5" spans="1:30">
      <c r="A11" s="41">
        <v>5</v>
      </c>
      <c r="B11" s="42" t="s">
        <v>20</v>
      </c>
      <c r="C11" s="42" t="s">
        <v>94</v>
      </c>
      <c r="D11" s="42" t="s">
        <v>95</v>
      </c>
      <c r="E11" s="44" t="s">
        <v>63</v>
      </c>
      <c r="F11" s="42" t="s">
        <v>96</v>
      </c>
      <c r="G11" s="54" t="s">
        <v>65</v>
      </c>
      <c r="H11" s="44" t="s">
        <v>66</v>
      </c>
      <c r="I11" s="46" t="s">
        <v>97</v>
      </c>
      <c r="J11" s="66">
        <f t="shared" si="0"/>
        <v>300</v>
      </c>
      <c r="K11" s="66">
        <f t="shared" si="1"/>
        <v>300</v>
      </c>
      <c r="L11" s="66">
        <v>300</v>
      </c>
      <c r="M11" s="66">
        <v>0</v>
      </c>
      <c r="N11" s="44" t="s">
        <v>82</v>
      </c>
      <c r="O11" s="76">
        <v>1580</v>
      </c>
      <c r="P11" s="76">
        <v>4340</v>
      </c>
      <c r="Q11" s="76">
        <v>6</v>
      </c>
      <c r="R11" s="76">
        <v>16</v>
      </c>
      <c r="S11" s="46" t="s">
        <v>98</v>
      </c>
      <c r="T11" s="44" t="s">
        <v>70</v>
      </c>
      <c r="U11" s="45" t="s">
        <v>99</v>
      </c>
      <c r="V11" s="44" t="s">
        <v>72</v>
      </c>
      <c r="W11" s="44" t="s">
        <v>70</v>
      </c>
      <c r="X11" s="44" t="s">
        <v>70</v>
      </c>
      <c r="Y11" s="44" t="s">
        <v>72</v>
      </c>
      <c r="Z11" s="44" t="s">
        <v>85</v>
      </c>
      <c r="AA11" s="44" t="s">
        <v>100</v>
      </c>
      <c r="AB11" s="44" t="s">
        <v>72</v>
      </c>
      <c r="AC11" s="88"/>
      <c r="AD11" s="87"/>
    </row>
    <row r="12" s="5" customFormat="1" ht="25.5" spans="1:30">
      <c r="A12" s="41">
        <v>6</v>
      </c>
      <c r="B12" s="42" t="s">
        <v>20</v>
      </c>
      <c r="C12" s="42" t="s">
        <v>94</v>
      </c>
      <c r="D12" s="42" t="s">
        <v>101</v>
      </c>
      <c r="E12" s="44" t="s">
        <v>102</v>
      </c>
      <c r="F12" s="42" t="s">
        <v>103</v>
      </c>
      <c r="G12" s="54" t="s">
        <v>65</v>
      </c>
      <c r="H12" s="44" t="s">
        <v>66</v>
      </c>
      <c r="I12" s="46" t="s">
        <v>104</v>
      </c>
      <c r="J12" s="66">
        <f t="shared" si="0"/>
        <v>460</v>
      </c>
      <c r="K12" s="66">
        <f t="shared" si="1"/>
        <v>460</v>
      </c>
      <c r="L12" s="66">
        <v>400</v>
      </c>
      <c r="M12" s="66">
        <v>60</v>
      </c>
      <c r="N12" s="44" t="s">
        <v>82</v>
      </c>
      <c r="O12" s="76">
        <v>1161</v>
      </c>
      <c r="P12" s="76">
        <v>3591</v>
      </c>
      <c r="Q12" s="76">
        <v>0</v>
      </c>
      <c r="R12" s="76">
        <v>0</v>
      </c>
      <c r="S12" s="46" t="s">
        <v>105</v>
      </c>
      <c r="T12" s="44" t="s">
        <v>70</v>
      </c>
      <c r="U12" s="45" t="s">
        <v>106</v>
      </c>
      <c r="V12" s="44" t="s">
        <v>72</v>
      </c>
      <c r="W12" s="44" t="s">
        <v>70</v>
      </c>
      <c r="X12" s="44" t="s">
        <v>70</v>
      </c>
      <c r="Y12" s="44" t="s">
        <v>72</v>
      </c>
      <c r="Z12" s="44" t="s">
        <v>85</v>
      </c>
      <c r="AA12" s="44" t="s">
        <v>107</v>
      </c>
      <c r="AB12" s="44" t="s">
        <v>72</v>
      </c>
      <c r="AC12" s="88"/>
      <c r="AD12" s="87"/>
    </row>
    <row r="13" s="5" customFormat="1" ht="29.25" spans="1:30">
      <c r="A13" s="41">
        <v>7</v>
      </c>
      <c r="B13" s="42" t="s">
        <v>20</v>
      </c>
      <c r="C13" s="42" t="s">
        <v>108</v>
      </c>
      <c r="D13" s="42" t="s">
        <v>109</v>
      </c>
      <c r="E13" s="44" t="s">
        <v>63</v>
      </c>
      <c r="F13" s="42" t="s">
        <v>110</v>
      </c>
      <c r="G13" s="54" t="s">
        <v>65</v>
      </c>
      <c r="H13" s="44" t="s">
        <v>66</v>
      </c>
      <c r="I13" s="46" t="s">
        <v>111</v>
      </c>
      <c r="J13" s="66">
        <f t="shared" si="0"/>
        <v>393</v>
      </c>
      <c r="K13" s="66">
        <f t="shared" si="1"/>
        <v>393</v>
      </c>
      <c r="L13" s="66">
        <v>393</v>
      </c>
      <c r="M13" s="66"/>
      <c r="N13" s="44" t="s">
        <v>82</v>
      </c>
      <c r="O13" s="76">
        <v>153</v>
      </c>
      <c r="P13" s="76">
        <v>489</v>
      </c>
      <c r="Q13" s="76">
        <v>14</v>
      </c>
      <c r="R13" s="76">
        <v>34</v>
      </c>
      <c r="S13" s="46" t="s">
        <v>112</v>
      </c>
      <c r="T13" s="44" t="s">
        <v>70</v>
      </c>
      <c r="U13" s="45" t="s">
        <v>84</v>
      </c>
      <c r="V13" s="44" t="s">
        <v>72</v>
      </c>
      <c r="W13" s="44" t="s">
        <v>70</v>
      </c>
      <c r="X13" s="44" t="s">
        <v>70</v>
      </c>
      <c r="Y13" s="44" t="s">
        <v>72</v>
      </c>
      <c r="Z13" s="44" t="s">
        <v>85</v>
      </c>
      <c r="AA13" s="44" t="s">
        <v>113</v>
      </c>
      <c r="AB13" s="44" t="s">
        <v>72</v>
      </c>
      <c r="AC13" s="88"/>
      <c r="AD13" s="87"/>
    </row>
    <row r="14" s="5" customFormat="1" ht="153" spans="1:30">
      <c r="A14" s="41">
        <v>8</v>
      </c>
      <c r="B14" s="42" t="s">
        <v>20</v>
      </c>
      <c r="C14" s="42" t="s">
        <v>108</v>
      </c>
      <c r="D14" s="42" t="s">
        <v>114</v>
      </c>
      <c r="E14" s="44" t="s">
        <v>115</v>
      </c>
      <c r="F14" s="42" t="s">
        <v>116</v>
      </c>
      <c r="G14" s="54" t="s">
        <v>65</v>
      </c>
      <c r="H14" s="44" t="s">
        <v>66</v>
      </c>
      <c r="I14" s="45" t="s">
        <v>117</v>
      </c>
      <c r="J14" s="66">
        <f t="shared" si="0"/>
        <v>325.22</v>
      </c>
      <c r="K14" s="66">
        <f t="shared" si="1"/>
        <v>325.22</v>
      </c>
      <c r="L14" s="66">
        <v>300</v>
      </c>
      <c r="M14" s="66">
        <v>25.22</v>
      </c>
      <c r="N14" s="44" t="s">
        <v>82</v>
      </c>
      <c r="O14" s="76">
        <v>153</v>
      </c>
      <c r="P14" s="76">
        <v>489</v>
      </c>
      <c r="Q14" s="76">
        <v>14</v>
      </c>
      <c r="R14" s="76">
        <v>34</v>
      </c>
      <c r="S14" s="46" t="s">
        <v>118</v>
      </c>
      <c r="T14" s="44" t="s">
        <v>70</v>
      </c>
      <c r="U14" s="45" t="s">
        <v>84</v>
      </c>
      <c r="V14" s="44" t="s">
        <v>72</v>
      </c>
      <c r="W14" s="44" t="s">
        <v>70</v>
      </c>
      <c r="X14" s="44" t="s">
        <v>70</v>
      </c>
      <c r="Y14" s="44" t="s">
        <v>72</v>
      </c>
      <c r="Z14" s="44" t="s">
        <v>85</v>
      </c>
      <c r="AA14" s="44" t="s">
        <v>119</v>
      </c>
      <c r="AB14" s="44" t="s">
        <v>72</v>
      </c>
      <c r="AC14" s="88"/>
      <c r="AD14" s="87"/>
    </row>
    <row r="15" s="5" customFormat="1" ht="38.25" spans="1:30">
      <c r="A15" s="41">
        <v>9</v>
      </c>
      <c r="B15" s="42" t="s">
        <v>20</v>
      </c>
      <c r="C15" s="42" t="s">
        <v>120</v>
      </c>
      <c r="D15" s="42" t="s">
        <v>121</v>
      </c>
      <c r="E15" s="55" t="s">
        <v>122</v>
      </c>
      <c r="F15" s="44" t="s">
        <v>123</v>
      </c>
      <c r="G15" s="54" t="s">
        <v>65</v>
      </c>
      <c r="H15" s="44" t="s">
        <v>66</v>
      </c>
      <c r="I15" s="45" t="s">
        <v>124</v>
      </c>
      <c r="J15" s="66">
        <v>85</v>
      </c>
      <c r="K15" s="66">
        <v>85</v>
      </c>
      <c r="L15" s="66">
        <v>70</v>
      </c>
      <c r="M15" s="66">
        <v>15</v>
      </c>
      <c r="N15" s="44" t="s">
        <v>125</v>
      </c>
      <c r="O15" s="76">
        <v>2215</v>
      </c>
      <c r="P15" s="76">
        <v>6481</v>
      </c>
      <c r="Q15" s="76">
        <v>5</v>
      </c>
      <c r="R15" s="76">
        <v>12</v>
      </c>
      <c r="S15" s="46" t="s">
        <v>126</v>
      </c>
      <c r="T15" s="44" t="s">
        <v>70</v>
      </c>
      <c r="U15" s="45" t="s">
        <v>127</v>
      </c>
      <c r="V15" s="44" t="s">
        <v>72</v>
      </c>
      <c r="W15" s="44" t="s">
        <v>70</v>
      </c>
      <c r="X15" s="44" t="s">
        <v>70</v>
      </c>
      <c r="Y15" s="44" t="s">
        <v>72</v>
      </c>
      <c r="Z15" s="44" t="s">
        <v>128</v>
      </c>
      <c r="AA15" s="44" t="s">
        <v>129</v>
      </c>
      <c r="AB15" s="44" t="s">
        <v>72</v>
      </c>
      <c r="AC15" s="88"/>
      <c r="AD15" s="87"/>
    </row>
    <row r="16" s="5" customFormat="1" ht="38.25" spans="1:30">
      <c r="A16" s="41">
        <v>10</v>
      </c>
      <c r="B16" s="42" t="s">
        <v>20</v>
      </c>
      <c r="C16" s="42" t="s">
        <v>120</v>
      </c>
      <c r="D16" s="43" t="s">
        <v>130</v>
      </c>
      <c r="E16" s="55" t="s">
        <v>79</v>
      </c>
      <c r="F16" s="44" t="s">
        <v>131</v>
      </c>
      <c r="G16" s="54" t="s">
        <v>65</v>
      </c>
      <c r="H16" s="44" t="s">
        <v>66</v>
      </c>
      <c r="I16" s="46" t="s">
        <v>132</v>
      </c>
      <c r="J16" s="66">
        <v>80</v>
      </c>
      <c r="K16" s="66">
        <v>80</v>
      </c>
      <c r="L16" s="66">
        <v>70</v>
      </c>
      <c r="M16" s="66">
        <v>10</v>
      </c>
      <c r="N16" s="44" t="s">
        <v>125</v>
      </c>
      <c r="O16" s="76">
        <v>1912</v>
      </c>
      <c r="P16" s="76">
        <v>4930</v>
      </c>
      <c r="Q16" s="76">
        <v>3</v>
      </c>
      <c r="R16" s="76">
        <v>14</v>
      </c>
      <c r="S16" s="46" t="s">
        <v>126</v>
      </c>
      <c r="T16" s="44" t="s">
        <v>70</v>
      </c>
      <c r="U16" s="45" t="s">
        <v>127</v>
      </c>
      <c r="V16" s="44" t="s">
        <v>72</v>
      </c>
      <c r="W16" s="44" t="s">
        <v>70</v>
      </c>
      <c r="X16" s="44" t="s">
        <v>70</v>
      </c>
      <c r="Y16" s="44" t="s">
        <v>72</v>
      </c>
      <c r="Z16" s="44" t="s">
        <v>128</v>
      </c>
      <c r="AA16" s="44" t="s">
        <v>133</v>
      </c>
      <c r="AB16" s="44" t="s">
        <v>72</v>
      </c>
      <c r="AC16" s="88"/>
      <c r="AD16" s="87"/>
    </row>
    <row r="17" s="5" customFormat="1" ht="165.75" spans="1:30">
      <c r="A17" s="41">
        <v>11</v>
      </c>
      <c r="B17" s="42" t="s">
        <v>20</v>
      </c>
      <c r="C17" s="42" t="s">
        <v>77</v>
      </c>
      <c r="D17" s="42" t="s">
        <v>134</v>
      </c>
      <c r="E17" s="44" t="s">
        <v>63</v>
      </c>
      <c r="F17" s="42" t="s">
        <v>135</v>
      </c>
      <c r="G17" s="54" t="s">
        <v>65</v>
      </c>
      <c r="H17" s="44" t="s">
        <v>66</v>
      </c>
      <c r="I17" s="46" t="s">
        <v>136</v>
      </c>
      <c r="J17" s="66">
        <f t="shared" ref="J17:J27" si="2">K17</f>
        <v>735</v>
      </c>
      <c r="K17" s="66">
        <f t="shared" ref="K17:K27" si="3">L17+M17</f>
        <v>735</v>
      </c>
      <c r="L17" s="66">
        <v>500</v>
      </c>
      <c r="M17" s="66">
        <v>235</v>
      </c>
      <c r="N17" s="44" t="s">
        <v>137</v>
      </c>
      <c r="O17" s="76">
        <v>329</v>
      </c>
      <c r="P17" s="76">
        <v>936</v>
      </c>
      <c r="Q17" s="76">
        <v>76</v>
      </c>
      <c r="R17" s="76">
        <v>265</v>
      </c>
      <c r="S17" s="46" t="s">
        <v>138</v>
      </c>
      <c r="T17" s="44" t="s">
        <v>70</v>
      </c>
      <c r="U17" s="45" t="s">
        <v>127</v>
      </c>
      <c r="V17" s="44" t="s">
        <v>72</v>
      </c>
      <c r="W17" s="44" t="s">
        <v>70</v>
      </c>
      <c r="X17" s="44" t="s">
        <v>70</v>
      </c>
      <c r="Y17" s="44" t="s">
        <v>72</v>
      </c>
      <c r="Z17" s="44" t="s">
        <v>139</v>
      </c>
      <c r="AA17" s="44" t="s">
        <v>77</v>
      </c>
      <c r="AB17" s="44" t="s">
        <v>72</v>
      </c>
      <c r="AC17" s="88"/>
      <c r="AD17" s="87"/>
    </row>
    <row r="18" s="5" customFormat="1" ht="63.75" spans="1:30">
      <c r="A18" s="41">
        <v>12</v>
      </c>
      <c r="B18" s="42" t="s">
        <v>20</v>
      </c>
      <c r="C18" s="42" t="s">
        <v>108</v>
      </c>
      <c r="D18" s="42" t="s">
        <v>109</v>
      </c>
      <c r="E18" s="55" t="s">
        <v>122</v>
      </c>
      <c r="F18" s="42" t="s">
        <v>140</v>
      </c>
      <c r="G18" s="54" t="s">
        <v>65</v>
      </c>
      <c r="H18" s="44" t="s">
        <v>66</v>
      </c>
      <c r="I18" s="46" t="s">
        <v>141</v>
      </c>
      <c r="J18" s="66">
        <f t="shared" si="2"/>
        <v>116</v>
      </c>
      <c r="K18" s="66">
        <f t="shared" si="3"/>
        <v>116</v>
      </c>
      <c r="L18" s="66">
        <v>100</v>
      </c>
      <c r="M18" s="66">
        <v>16</v>
      </c>
      <c r="N18" s="44" t="s">
        <v>137</v>
      </c>
      <c r="O18" s="76">
        <v>153</v>
      </c>
      <c r="P18" s="76">
        <v>489</v>
      </c>
      <c r="Q18" s="76">
        <v>14</v>
      </c>
      <c r="R18" s="76">
        <v>34</v>
      </c>
      <c r="S18" s="46" t="s">
        <v>142</v>
      </c>
      <c r="T18" s="44" t="s">
        <v>70</v>
      </c>
      <c r="U18" s="45" t="s">
        <v>127</v>
      </c>
      <c r="V18" s="44" t="s">
        <v>72</v>
      </c>
      <c r="W18" s="44" t="s">
        <v>70</v>
      </c>
      <c r="X18" s="44" t="s">
        <v>70</v>
      </c>
      <c r="Y18" s="44" t="s">
        <v>72</v>
      </c>
      <c r="Z18" s="44" t="s">
        <v>139</v>
      </c>
      <c r="AA18" s="44" t="s">
        <v>113</v>
      </c>
      <c r="AB18" s="44" t="s">
        <v>72</v>
      </c>
      <c r="AC18" s="88"/>
      <c r="AD18" s="87"/>
    </row>
    <row r="19" s="5" customFormat="1" ht="63.75" spans="1:30">
      <c r="A19" s="41">
        <v>13</v>
      </c>
      <c r="B19" s="42" t="s">
        <v>20</v>
      </c>
      <c r="C19" s="44" t="s">
        <v>94</v>
      </c>
      <c r="D19" s="44" t="s">
        <v>143</v>
      </c>
      <c r="E19" s="44" t="s">
        <v>115</v>
      </c>
      <c r="F19" s="44" t="s">
        <v>144</v>
      </c>
      <c r="G19" s="54" t="s">
        <v>65</v>
      </c>
      <c r="H19" s="44" t="s">
        <v>66</v>
      </c>
      <c r="I19" s="45" t="s">
        <v>145</v>
      </c>
      <c r="J19" s="66">
        <f t="shared" si="2"/>
        <v>50</v>
      </c>
      <c r="K19" s="66">
        <f t="shared" si="3"/>
        <v>50</v>
      </c>
      <c r="L19" s="66">
        <v>40</v>
      </c>
      <c r="M19" s="66">
        <v>10</v>
      </c>
      <c r="N19" s="44" t="s">
        <v>137</v>
      </c>
      <c r="O19" s="76">
        <v>2348</v>
      </c>
      <c r="P19" s="76">
        <v>6906</v>
      </c>
      <c r="Q19" s="76">
        <v>2</v>
      </c>
      <c r="R19" s="76">
        <v>4</v>
      </c>
      <c r="S19" s="45" t="s">
        <v>146</v>
      </c>
      <c r="T19" s="44" t="s">
        <v>70</v>
      </c>
      <c r="U19" s="45" t="s">
        <v>127</v>
      </c>
      <c r="V19" s="44" t="s">
        <v>72</v>
      </c>
      <c r="W19" s="44" t="s">
        <v>70</v>
      </c>
      <c r="X19" s="44" t="s">
        <v>70</v>
      </c>
      <c r="Y19" s="44" t="s">
        <v>72</v>
      </c>
      <c r="Z19" s="44" t="s">
        <v>139</v>
      </c>
      <c r="AA19" s="44" t="s">
        <v>147</v>
      </c>
      <c r="AB19" s="44" t="s">
        <v>72</v>
      </c>
      <c r="AC19" s="88"/>
      <c r="AD19" s="87"/>
    </row>
    <row r="20" s="5" customFormat="1" ht="25.5" spans="1:30">
      <c r="A20" s="41">
        <v>14</v>
      </c>
      <c r="B20" s="42" t="s">
        <v>20</v>
      </c>
      <c r="C20" s="44" t="s">
        <v>94</v>
      </c>
      <c r="D20" s="44" t="s">
        <v>148</v>
      </c>
      <c r="E20" s="44" t="s">
        <v>115</v>
      </c>
      <c r="F20" s="44" t="s">
        <v>149</v>
      </c>
      <c r="G20" s="54" t="s">
        <v>65</v>
      </c>
      <c r="H20" s="44" t="s">
        <v>66</v>
      </c>
      <c r="I20" s="45" t="s">
        <v>150</v>
      </c>
      <c r="J20" s="66">
        <f t="shared" si="2"/>
        <v>135.6</v>
      </c>
      <c r="K20" s="66">
        <f t="shared" si="3"/>
        <v>135.6</v>
      </c>
      <c r="L20" s="66">
        <v>100</v>
      </c>
      <c r="M20" s="66">
        <v>35.6</v>
      </c>
      <c r="N20" s="44" t="s">
        <v>137</v>
      </c>
      <c r="O20" s="76">
        <v>432</v>
      </c>
      <c r="P20" s="76">
        <v>1470</v>
      </c>
      <c r="Q20" s="76">
        <v>24</v>
      </c>
      <c r="R20" s="76">
        <v>67</v>
      </c>
      <c r="S20" s="45" t="s">
        <v>151</v>
      </c>
      <c r="T20" s="44" t="s">
        <v>70</v>
      </c>
      <c r="U20" s="45" t="s">
        <v>127</v>
      </c>
      <c r="V20" s="44" t="s">
        <v>72</v>
      </c>
      <c r="W20" s="44" t="s">
        <v>70</v>
      </c>
      <c r="X20" s="44" t="s">
        <v>70</v>
      </c>
      <c r="Y20" s="44" t="s">
        <v>72</v>
      </c>
      <c r="Z20" s="44" t="s">
        <v>139</v>
      </c>
      <c r="AA20" s="44" t="s">
        <v>152</v>
      </c>
      <c r="AB20" s="44" t="s">
        <v>72</v>
      </c>
      <c r="AC20" s="88"/>
      <c r="AD20" s="87"/>
    </row>
    <row r="21" s="5" customFormat="1" ht="51" spans="1:30">
      <c r="A21" s="41">
        <v>15</v>
      </c>
      <c r="B21" s="42" t="s">
        <v>20</v>
      </c>
      <c r="C21" s="45" t="s">
        <v>153</v>
      </c>
      <c r="D21" s="45" t="s">
        <v>154</v>
      </c>
      <c r="E21" s="45" t="s">
        <v>102</v>
      </c>
      <c r="F21" s="45" t="s">
        <v>155</v>
      </c>
      <c r="G21" s="54" t="s">
        <v>65</v>
      </c>
      <c r="H21" s="45" t="s">
        <v>66</v>
      </c>
      <c r="I21" s="45" t="s">
        <v>156</v>
      </c>
      <c r="J21" s="66">
        <f t="shared" si="2"/>
        <v>104.67</v>
      </c>
      <c r="K21" s="66">
        <f t="shared" si="3"/>
        <v>104.67</v>
      </c>
      <c r="L21" s="66">
        <v>100</v>
      </c>
      <c r="M21" s="66">
        <v>4.67</v>
      </c>
      <c r="N21" s="44" t="s">
        <v>137</v>
      </c>
      <c r="O21" s="76">
        <v>729</v>
      </c>
      <c r="P21" s="76">
        <v>2429</v>
      </c>
      <c r="Q21" s="76">
        <v>66</v>
      </c>
      <c r="R21" s="76">
        <v>261</v>
      </c>
      <c r="S21" s="45" t="s">
        <v>157</v>
      </c>
      <c r="T21" s="44" t="s">
        <v>70</v>
      </c>
      <c r="U21" s="45" t="s">
        <v>127</v>
      </c>
      <c r="V21" s="44" t="s">
        <v>72</v>
      </c>
      <c r="W21" s="44" t="s">
        <v>70</v>
      </c>
      <c r="X21" s="44" t="s">
        <v>70</v>
      </c>
      <c r="Y21" s="44" t="s">
        <v>72</v>
      </c>
      <c r="Z21" s="44" t="s">
        <v>139</v>
      </c>
      <c r="AA21" s="44" t="s">
        <v>158</v>
      </c>
      <c r="AB21" s="44" t="s">
        <v>72</v>
      </c>
      <c r="AC21" s="88"/>
      <c r="AD21" s="87"/>
    </row>
    <row r="22" s="5" customFormat="1" ht="38.25" spans="1:30">
      <c r="A22" s="41">
        <v>16</v>
      </c>
      <c r="B22" s="42" t="s">
        <v>20</v>
      </c>
      <c r="C22" s="42" t="s">
        <v>159</v>
      </c>
      <c r="D22" s="42" t="s">
        <v>20</v>
      </c>
      <c r="E22" s="44" t="s">
        <v>160</v>
      </c>
      <c r="F22" s="42" t="s">
        <v>161</v>
      </c>
      <c r="G22" s="54" t="s">
        <v>65</v>
      </c>
      <c r="H22" s="44" t="s">
        <v>66</v>
      </c>
      <c r="I22" s="46" t="s">
        <v>162</v>
      </c>
      <c r="J22" s="66">
        <f t="shared" si="2"/>
        <v>70</v>
      </c>
      <c r="K22" s="66">
        <f t="shared" si="3"/>
        <v>70</v>
      </c>
      <c r="L22" s="66">
        <v>70</v>
      </c>
      <c r="M22" s="66">
        <v>0</v>
      </c>
      <c r="N22" s="44" t="s">
        <v>82</v>
      </c>
      <c r="O22" s="76"/>
      <c r="P22" s="76"/>
      <c r="Q22" s="76"/>
      <c r="R22" s="76"/>
      <c r="S22" s="44" t="s">
        <v>163</v>
      </c>
      <c r="T22" s="44" t="s">
        <v>72</v>
      </c>
      <c r="U22" s="86" t="s">
        <v>164</v>
      </c>
      <c r="V22" s="44" t="s">
        <v>165</v>
      </c>
      <c r="W22" s="44" t="s">
        <v>165</v>
      </c>
      <c r="X22" s="44" t="s">
        <v>165</v>
      </c>
      <c r="Y22" s="44" t="s">
        <v>165</v>
      </c>
      <c r="Z22" s="44" t="s">
        <v>85</v>
      </c>
      <c r="AA22" s="44" t="s">
        <v>166</v>
      </c>
      <c r="AB22" s="44" t="s">
        <v>72</v>
      </c>
      <c r="AC22" s="88"/>
      <c r="AD22" s="87"/>
    </row>
    <row r="23" s="5" customFormat="1" ht="51" spans="1:30">
      <c r="A23" s="41">
        <v>17</v>
      </c>
      <c r="B23" s="42" t="s">
        <v>20</v>
      </c>
      <c r="C23" s="42" t="s">
        <v>159</v>
      </c>
      <c r="D23" s="42" t="s">
        <v>20</v>
      </c>
      <c r="E23" s="44" t="s">
        <v>167</v>
      </c>
      <c r="F23" s="42" t="s">
        <v>168</v>
      </c>
      <c r="G23" s="54" t="s">
        <v>65</v>
      </c>
      <c r="H23" s="44" t="s">
        <v>66</v>
      </c>
      <c r="I23" s="45" t="s">
        <v>169</v>
      </c>
      <c r="J23" s="66">
        <f t="shared" si="2"/>
        <v>80</v>
      </c>
      <c r="K23" s="66">
        <f t="shared" si="3"/>
        <v>80</v>
      </c>
      <c r="L23" s="66">
        <v>80</v>
      </c>
      <c r="M23" s="66">
        <v>0</v>
      </c>
      <c r="N23" s="44" t="s">
        <v>82</v>
      </c>
      <c r="O23" s="76"/>
      <c r="P23" s="76"/>
      <c r="Q23" s="76"/>
      <c r="R23" s="76"/>
      <c r="S23" s="44" t="s">
        <v>170</v>
      </c>
      <c r="T23" s="44"/>
      <c r="U23" s="44" t="s">
        <v>171</v>
      </c>
      <c r="V23" s="44" t="s">
        <v>165</v>
      </c>
      <c r="W23" s="44" t="s">
        <v>165</v>
      </c>
      <c r="X23" s="44" t="s">
        <v>165</v>
      </c>
      <c r="Y23" s="44" t="s">
        <v>165</v>
      </c>
      <c r="Z23" s="44" t="s">
        <v>85</v>
      </c>
      <c r="AA23" s="44" t="s">
        <v>166</v>
      </c>
      <c r="AB23" s="44" t="s">
        <v>72</v>
      </c>
      <c r="AC23" s="88"/>
      <c r="AD23" s="87"/>
    </row>
    <row r="24" s="5" customFormat="1" ht="25.5" spans="1:30">
      <c r="A24" s="41">
        <v>18</v>
      </c>
      <c r="B24" s="42" t="s">
        <v>20</v>
      </c>
      <c r="C24" s="42" t="s">
        <v>172</v>
      </c>
      <c r="D24" s="42" t="s">
        <v>20</v>
      </c>
      <c r="E24" s="44" t="s">
        <v>173</v>
      </c>
      <c r="F24" s="42" t="s">
        <v>174</v>
      </c>
      <c r="G24" s="54" t="s">
        <v>65</v>
      </c>
      <c r="H24" s="44" t="s">
        <v>66</v>
      </c>
      <c r="I24" s="46" t="s">
        <v>175</v>
      </c>
      <c r="J24" s="66">
        <f t="shared" si="2"/>
        <v>40</v>
      </c>
      <c r="K24" s="66">
        <f t="shared" si="3"/>
        <v>40</v>
      </c>
      <c r="L24" s="66">
        <v>40</v>
      </c>
      <c r="M24" s="66">
        <v>0</v>
      </c>
      <c r="N24" s="44" t="s">
        <v>176</v>
      </c>
      <c r="O24" s="76"/>
      <c r="P24" s="76"/>
      <c r="Q24" s="76"/>
      <c r="R24" s="76"/>
      <c r="S24" s="44" t="s">
        <v>177</v>
      </c>
      <c r="T24" s="44"/>
      <c r="U24" s="44" t="s">
        <v>171</v>
      </c>
      <c r="V24" s="44" t="s">
        <v>165</v>
      </c>
      <c r="W24" s="44" t="s">
        <v>165</v>
      </c>
      <c r="X24" s="44" t="s">
        <v>165</v>
      </c>
      <c r="Y24" s="44" t="s">
        <v>165</v>
      </c>
      <c r="Z24" s="42" t="s">
        <v>178</v>
      </c>
      <c r="AA24" s="44" t="s">
        <v>166</v>
      </c>
      <c r="AB24" s="44" t="s">
        <v>72</v>
      </c>
      <c r="AC24" s="88"/>
      <c r="AD24" s="87"/>
    </row>
    <row r="25" s="5" customFormat="1" ht="51" spans="1:30">
      <c r="A25" s="41">
        <v>19</v>
      </c>
      <c r="B25" s="42" t="s">
        <v>20</v>
      </c>
      <c r="C25" s="42" t="s">
        <v>179</v>
      </c>
      <c r="D25" s="42" t="s">
        <v>180</v>
      </c>
      <c r="E25" s="44" t="s">
        <v>122</v>
      </c>
      <c r="F25" s="44" t="s">
        <v>181</v>
      </c>
      <c r="G25" s="54" t="s">
        <v>65</v>
      </c>
      <c r="H25" s="44" t="s">
        <v>66</v>
      </c>
      <c r="I25" s="45" t="s">
        <v>182</v>
      </c>
      <c r="J25" s="66">
        <f t="shared" si="2"/>
        <v>898.37</v>
      </c>
      <c r="K25" s="66">
        <f t="shared" si="3"/>
        <v>898.37</v>
      </c>
      <c r="L25" s="66">
        <v>382</v>
      </c>
      <c r="M25" s="66">
        <v>516.37</v>
      </c>
      <c r="N25" s="44" t="s">
        <v>68</v>
      </c>
      <c r="O25" s="76">
        <v>432</v>
      </c>
      <c r="P25" s="76">
        <v>1470</v>
      </c>
      <c r="Q25" s="76">
        <v>24</v>
      </c>
      <c r="R25" s="76">
        <v>67</v>
      </c>
      <c r="S25" s="44" t="s">
        <v>183</v>
      </c>
      <c r="T25" s="44" t="s">
        <v>70</v>
      </c>
      <c r="U25" s="45" t="s">
        <v>84</v>
      </c>
      <c r="V25" s="44" t="s">
        <v>72</v>
      </c>
      <c r="W25" s="44" t="s">
        <v>70</v>
      </c>
      <c r="X25" s="44" t="s">
        <v>70</v>
      </c>
      <c r="Y25" s="44" t="s">
        <v>72</v>
      </c>
      <c r="Z25" s="44" t="s">
        <v>184</v>
      </c>
      <c r="AA25" s="44" t="s">
        <v>185</v>
      </c>
      <c r="AB25" s="44" t="s">
        <v>72</v>
      </c>
      <c r="AC25" s="88"/>
      <c r="AD25" s="87"/>
    </row>
    <row r="26" s="5" customFormat="1" ht="25.5" spans="1:30">
      <c r="A26" s="41">
        <v>20</v>
      </c>
      <c r="B26" s="42" t="s">
        <v>20</v>
      </c>
      <c r="C26" s="42"/>
      <c r="D26" s="42"/>
      <c r="E26" s="44" t="s">
        <v>186</v>
      </c>
      <c r="F26" s="42" t="s">
        <v>186</v>
      </c>
      <c r="G26" s="54" t="s">
        <v>65</v>
      </c>
      <c r="H26" s="44" t="s">
        <v>66</v>
      </c>
      <c r="I26" s="46" t="s">
        <v>187</v>
      </c>
      <c r="J26" s="66">
        <f t="shared" si="2"/>
        <v>110</v>
      </c>
      <c r="K26" s="66">
        <f t="shared" si="3"/>
        <v>110</v>
      </c>
      <c r="L26" s="66">
        <v>110</v>
      </c>
      <c r="M26" s="66">
        <v>0</v>
      </c>
      <c r="N26" s="44" t="s">
        <v>82</v>
      </c>
      <c r="O26" s="76"/>
      <c r="P26" s="76"/>
      <c r="Q26" s="76"/>
      <c r="R26" s="76"/>
      <c r="S26" s="44" t="s">
        <v>188</v>
      </c>
      <c r="T26" s="44"/>
      <c r="U26" s="44" t="s">
        <v>171</v>
      </c>
      <c r="V26" s="44" t="s">
        <v>165</v>
      </c>
      <c r="W26" s="44" t="s">
        <v>165</v>
      </c>
      <c r="X26" s="44" t="s">
        <v>165</v>
      </c>
      <c r="Y26" s="44" t="s">
        <v>165</v>
      </c>
      <c r="Z26" s="44" t="s">
        <v>85</v>
      </c>
      <c r="AA26" s="44" t="s">
        <v>166</v>
      </c>
      <c r="AB26" s="44" t="s">
        <v>72</v>
      </c>
      <c r="AC26" s="88"/>
      <c r="AD26" s="87"/>
    </row>
    <row r="27" s="5" customFormat="1" ht="76.5" spans="1:30">
      <c r="A27" s="41">
        <v>21</v>
      </c>
      <c r="B27" s="42" t="s">
        <v>20</v>
      </c>
      <c r="C27" s="46" t="s">
        <v>153</v>
      </c>
      <c r="D27" s="46" t="s">
        <v>154</v>
      </c>
      <c r="E27" s="46" t="s">
        <v>79</v>
      </c>
      <c r="F27" s="46" t="s">
        <v>189</v>
      </c>
      <c r="G27" s="54" t="s">
        <v>65</v>
      </c>
      <c r="H27" s="42" t="s">
        <v>66</v>
      </c>
      <c r="I27" s="46" t="s">
        <v>190</v>
      </c>
      <c r="J27" s="66">
        <f t="shared" si="2"/>
        <v>209.68</v>
      </c>
      <c r="K27" s="66">
        <f t="shared" si="3"/>
        <v>209.68</v>
      </c>
      <c r="L27" s="66">
        <v>180</v>
      </c>
      <c r="M27" s="66">
        <v>29.68</v>
      </c>
      <c r="N27" s="44" t="s">
        <v>82</v>
      </c>
      <c r="O27" s="76">
        <v>701</v>
      </c>
      <c r="P27" s="76">
        <v>2426</v>
      </c>
      <c r="Q27" s="76">
        <v>66</v>
      </c>
      <c r="R27" s="76">
        <v>261</v>
      </c>
      <c r="S27" s="45" t="s">
        <v>191</v>
      </c>
      <c r="T27" s="44" t="s">
        <v>70</v>
      </c>
      <c r="U27" s="44" t="s">
        <v>192</v>
      </c>
      <c r="V27" s="44" t="s">
        <v>72</v>
      </c>
      <c r="W27" s="44" t="s">
        <v>70</v>
      </c>
      <c r="X27" s="44" t="s">
        <v>70</v>
      </c>
      <c r="Y27" s="44" t="s">
        <v>72</v>
      </c>
      <c r="Z27" s="44" t="s">
        <v>85</v>
      </c>
      <c r="AA27" s="46" t="s">
        <v>158</v>
      </c>
      <c r="AB27" s="44" t="s">
        <v>72</v>
      </c>
      <c r="AC27" s="88"/>
      <c r="AD27" s="87"/>
    </row>
    <row r="28" s="5" customFormat="1" ht="51" spans="1:30">
      <c r="A28" s="41">
        <v>22</v>
      </c>
      <c r="B28" s="42" t="s">
        <v>20</v>
      </c>
      <c r="C28" s="46" t="s">
        <v>172</v>
      </c>
      <c r="D28" s="46" t="s">
        <v>20</v>
      </c>
      <c r="E28" s="46" t="s">
        <v>193</v>
      </c>
      <c r="F28" s="46" t="s">
        <v>193</v>
      </c>
      <c r="G28" s="54" t="s">
        <v>65</v>
      </c>
      <c r="H28" s="44" t="s">
        <v>66</v>
      </c>
      <c r="I28" s="46" t="s">
        <v>194</v>
      </c>
      <c r="J28" s="66">
        <v>23.3</v>
      </c>
      <c r="K28" s="66">
        <v>23.3</v>
      </c>
      <c r="L28" s="66">
        <v>23.3</v>
      </c>
      <c r="M28" s="66">
        <v>0</v>
      </c>
      <c r="N28" s="44" t="s">
        <v>176</v>
      </c>
      <c r="O28" s="76"/>
      <c r="P28" s="76"/>
      <c r="Q28" s="76"/>
      <c r="R28" s="76"/>
      <c r="S28" s="45" t="s">
        <v>195</v>
      </c>
      <c r="T28" s="44"/>
      <c r="U28" s="44" t="s">
        <v>171</v>
      </c>
      <c r="V28" s="44" t="s">
        <v>165</v>
      </c>
      <c r="W28" s="44" t="s">
        <v>165</v>
      </c>
      <c r="X28" s="44" t="s">
        <v>165</v>
      </c>
      <c r="Y28" s="44" t="s">
        <v>165</v>
      </c>
      <c r="Z28" s="44"/>
      <c r="AA28" s="44" t="s">
        <v>166</v>
      </c>
      <c r="AB28" s="44" t="s">
        <v>72</v>
      </c>
      <c r="AC28" s="88"/>
      <c r="AD28" s="87"/>
    </row>
    <row r="29" s="5" customFormat="1" ht="127.5" spans="1:30">
      <c r="A29" s="41">
        <v>23</v>
      </c>
      <c r="B29" s="42" t="s">
        <v>20</v>
      </c>
      <c r="C29" s="46" t="s">
        <v>77</v>
      </c>
      <c r="D29" s="46" t="s">
        <v>196</v>
      </c>
      <c r="E29" s="46" t="s">
        <v>197</v>
      </c>
      <c r="F29" s="46" t="s">
        <v>198</v>
      </c>
      <c r="G29" s="54" t="s">
        <v>65</v>
      </c>
      <c r="H29" s="44" t="s">
        <v>66</v>
      </c>
      <c r="I29" s="46" t="s">
        <v>199</v>
      </c>
      <c r="J29" s="66">
        <v>80</v>
      </c>
      <c r="K29" s="66">
        <v>80</v>
      </c>
      <c r="L29" s="66">
        <v>70</v>
      </c>
      <c r="M29" s="66">
        <v>10</v>
      </c>
      <c r="N29" s="44" t="s">
        <v>125</v>
      </c>
      <c r="O29" s="76">
        <v>693</v>
      </c>
      <c r="P29" s="76">
        <v>1961</v>
      </c>
      <c r="Q29" s="76">
        <v>76</v>
      </c>
      <c r="R29" s="76">
        <v>265</v>
      </c>
      <c r="S29" s="45" t="s">
        <v>200</v>
      </c>
      <c r="T29" s="44" t="s">
        <v>70</v>
      </c>
      <c r="U29" s="44" t="s">
        <v>201</v>
      </c>
      <c r="V29" s="44" t="s">
        <v>72</v>
      </c>
      <c r="W29" s="44" t="s">
        <v>70</v>
      </c>
      <c r="X29" s="44" t="s">
        <v>70</v>
      </c>
      <c r="Y29" s="44" t="s">
        <v>72</v>
      </c>
      <c r="Z29" s="44" t="s">
        <v>128</v>
      </c>
      <c r="AA29" s="46" t="s">
        <v>86</v>
      </c>
      <c r="AB29" s="44" t="s">
        <v>72</v>
      </c>
      <c r="AC29" s="88"/>
      <c r="AD29" s="87"/>
    </row>
    <row r="30" s="5" customFormat="1" ht="76.5" spans="1:30">
      <c r="A30" s="41">
        <v>24</v>
      </c>
      <c r="B30" s="42" t="s">
        <v>20</v>
      </c>
      <c r="C30" s="46" t="s">
        <v>153</v>
      </c>
      <c r="D30" s="46" t="s">
        <v>202</v>
      </c>
      <c r="E30" s="46" t="s">
        <v>203</v>
      </c>
      <c r="F30" s="46" t="s">
        <v>204</v>
      </c>
      <c r="G30" s="54" t="s">
        <v>65</v>
      </c>
      <c r="H30" s="44" t="s">
        <v>205</v>
      </c>
      <c r="I30" s="46" t="s">
        <v>206</v>
      </c>
      <c r="J30" s="66">
        <v>77.15</v>
      </c>
      <c r="K30" s="66">
        <v>77.15</v>
      </c>
      <c r="L30" s="66">
        <v>70</v>
      </c>
      <c r="M30" s="66">
        <v>7.15</v>
      </c>
      <c r="N30" s="44" t="s">
        <v>125</v>
      </c>
      <c r="O30" s="76">
        <v>1465</v>
      </c>
      <c r="P30" s="76">
        <v>4338</v>
      </c>
      <c r="Q30" s="76">
        <v>72</v>
      </c>
      <c r="R30" s="76">
        <v>257</v>
      </c>
      <c r="S30" s="45" t="s">
        <v>207</v>
      </c>
      <c r="T30" s="44" t="s">
        <v>70</v>
      </c>
      <c r="U30" s="44" t="s">
        <v>208</v>
      </c>
      <c r="V30" s="44" t="s">
        <v>72</v>
      </c>
      <c r="W30" s="44" t="s">
        <v>70</v>
      </c>
      <c r="X30" s="44" t="s">
        <v>70</v>
      </c>
      <c r="Y30" s="44" t="s">
        <v>72</v>
      </c>
      <c r="Z30" s="44" t="s">
        <v>128</v>
      </c>
      <c r="AA30" s="46" t="s">
        <v>209</v>
      </c>
      <c r="AB30" s="44" t="s">
        <v>72</v>
      </c>
      <c r="AC30" s="88"/>
      <c r="AD30" s="87"/>
    </row>
    <row r="31" s="5" customFormat="1" ht="102" spans="1:30">
      <c r="A31" s="41">
        <v>25</v>
      </c>
      <c r="B31" s="42" t="s">
        <v>20</v>
      </c>
      <c r="C31" s="46" t="s">
        <v>210</v>
      </c>
      <c r="D31" s="46" t="s">
        <v>211</v>
      </c>
      <c r="E31" s="46" t="s">
        <v>197</v>
      </c>
      <c r="F31" s="46" t="s">
        <v>212</v>
      </c>
      <c r="G31" s="54" t="s">
        <v>213</v>
      </c>
      <c r="H31" s="44" t="s">
        <v>66</v>
      </c>
      <c r="I31" s="46" t="s">
        <v>214</v>
      </c>
      <c r="J31" s="66">
        <v>300</v>
      </c>
      <c r="K31" s="66">
        <v>300</v>
      </c>
      <c r="L31" s="66">
        <v>280</v>
      </c>
      <c r="M31" s="66">
        <v>20</v>
      </c>
      <c r="N31" s="44" t="s">
        <v>125</v>
      </c>
      <c r="O31" s="76">
        <v>3228</v>
      </c>
      <c r="P31" s="76">
        <v>10367</v>
      </c>
      <c r="Q31" s="76">
        <v>345</v>
      </c>
      <c r="R31" s="76">
        <v>1294</v>
      </c>
      <c r="S31" s="45" t="s">
        <v>215</v>
      </c>
      <c r="T31" s="44" t="s">
        <v>70</v>
      </c>
      <c r="U31" s="44" t="s">
        <v>216</v>
      </c>
      <c r="V31" s="44" t="s">
        <v>72</v>
      </c>
      <c r="W31" s="44" t="s">
        <v>70</v>
      </c>
      <c r="X31" s="44" t="s">
        <v>70</v>
      </c>
      <c r="Y31" s="44" t="s">
        <v>72</v>
      </c>
      <c r="Z31" s="44" t="s">
        <v>128</v>
      </c>
      <c r="AA31" s="46" t="s">
        <v>217</v>
      </c>
      <c r="AB31" s="44" t="s">
        <v>72</v>
      </c>
      <c r="AC31" s="88"/>
      <c r="AD31" s="87"/>
    </row>
    <row r="32" s="6" customFormat="1" ht="55" customHeight="1" spans="1:30">
      <c r="A32" s="42">
        <v>26</v>
      </c>
      <c r="B32" s="42" t="s">
        <v>20</v>
      </c>
      <c r="C32" s="47" t="s">
        <v>108</v>
      </c>
      <c r="D32" s="47" t="s">
        <v>218</v>
      </c>
      <c r="E32" s="47" t="s">
        <v>115</v>
      </c>
      <c r="F32" s="47" t="s">
        <v>219</v>
      </c>
      <c r="G32" s="56" t="s">
        <v>220</v>
      </c>
      <c r="H32" s="44" t="s">
        <v>66</v>
      </c>
      <c r="I32" s="47" t="s">
        <v>221</v>
      </c>
      <c r="J32" s="66">
        <v>105</v>
      </c>
      <c r="K32" s="66">
        <v>105</v>
      </c>
      <c r="L32" s="66">
        <v>100</v>
      </c>
      <c r="M32" s="66">
        <v>5</v>
      </c>
      <c r="N32" s="44" t="s">
        <v>137</v>
      </c>
      <c r="O32" s="66">
        <v>135</v>
      </c>
      <c r="P32" s="66">
        <v>535</v>
      </c>
      <c r="Q32" s="66">
        <v>39</v>
      </c>
      <c r="R32" s="66">
        <v>165</v>
      </c>
      <c r="S32" s="45" t="s">
        <v>222</v>
      </c>
      <c r="T32" s="44" t="s">
        <v>70</v>
      </c>
      <c r="U32" s="44" t="s">
        <v>127</v>
      </c>
      <c r="V32" s="44" t="s">
        <v>72</v>
      </c>
      <c r="W32" s="44" t="s">
        <v>70</v>
      </c>
      <c r="X32" s="44" t="s">
        <v>70</v>
      </c>
      <c r="Y32" s="44" t="s">
        <v>72</v>
      </c>
      <c r="Z32" s="42">
        <v>18687766726</v>
      </c>
      <c r="AA32" s="44" t="s">
        <v>223</v>
      </c>
      <c r="AB32" s="47" t="s">
        <v>224</v>
      </c>
      <c r="AC32" s="88"/>
      <c r="AD32" s="87"/>
    </row>
    <row r="33" s="6" customFormat="1" ht="63" customHeight="1" spans="1:30">
      <c r="A33" s="42">
        <v>27</v>
      </c>
      <c r="B33" s="42" t="s">
        <v>20</v>
      </c>
      <c r="C33" s="47" t="s">
        <v>108</v>
      </c>
      <c r="D33" s="47" t="s">
        <v>109</v>
      </c>
      <c r="E33" s="47" t="s">
        <v>225</v>
      </c>
      <c r="F33" s="47" t="s">
        <v>226</v>
      </c>
      <c r="G33" s="56" t="s">
        <v>213</v>
      </c>
      <c r="H33" s="44" t="s">
        <v>66</v>
      </c>
      <c r="I33" s="47" t="s">
        <v>227</v>
      </c>
      <c r="J33" s="66">
        <v>394.2</v>
      </c>
      <c r="K33" s="66">
        <v>394.2</v>
      </c>
      <c r="L33" s="66">
        <v>394.2</v>
      </c>
      <c r="M33" s="66"/>
      <c r="N33" s="44" t="s">
        <v>82</v>
      </c>
      <c r="O33" s="66">
        <v>240</v>
      </c>
      <c r="P33" s="66">
        <v>800</v>
      </c>
      <c r="Q33" s="66">
        <v>13</v>
      </c>
      <c r="R33" s="66">
        <v>31</v>
      </c>
      <c r="S33" s="45" t="s">
        <v>228</v>
      </c>
      <c r="T33" s="44" t="s">
        <v>70</v>
      </c>
      <c r="U33" s="44" t="s">
        <v>84</v>
      </c>
      <c r="V33" s="44" t="s">
        <v>72</v>
      </c>
      <c r="W33" s="44" t="s">
        <v>70</v>
      </c>
      <c r="X33" s="44" t="s">
        <v>72</v>
      </c>
      <c r="Y33" s="44" t="s">
        <v>72</v>
      </c>
      <c r="Z33" s="42" t="s">
        <v>229</v>
      </c>
      <c r="AA33" s="44" t="s">
        <v>230</v>
      </c>
      <c r="AB33" s="47" t="s">
        <v>72</v>
      </c>
      <c r="AC33" s="88"/>
      <c r="AD33" s="87"/>
    </row>
    <row r="34" s="7" customFormat="1" ht="54" customHeight="1" spans="1:30">
      <c r="A34" s="42">
        <v>28</v>
      </c>
      <c r="B34" s="43" t="s">
        <v>21</v>
      </c>
      <c r="C34" s="43" t="s">
        <v>231</v>
      </c>
      <c r="D34" s="43" t="s">
        <v>232</v>
      </c>
      <c r="E34" s="44" t="s">
        <v>233</v>
      </c>
      <c r="F34" s="44" t="s">
        <v>234</v>
      </c>
      <c r="G34" s="54" t="s">
        <v>65</v>
      </c>
      <c r="H34" s="44" t="s">
        <v>66</v>
      </c>
      <c r="I34" s="45" t="s">
        <v>235</v>
      </c>
      <c r="J34" s="66">
        <v>70</v>
      </c>
      <c r="K34" s="66">
        <v>70</v>
      </c>
      <c r="L34" s="66">
        <v>60</v>
      </c>
      <c r="M34" s="66">
        <v>10</v>
      </c>
      <c r="N34" s="44" t="s">
        <v>82</v>
      </c>
      <c r="O34" s="76">
        <v>343</v>
      </c>
      <c r="P34" s="76">
        <v>1036</v>
      </c>
      <c r="Q34" s="76">
        <v>13</v>
      </c>
      <c r="R34" s="76">
        <v>53</v>
      </c>
      <c r="S34" s="44" t="s">
        <v>236</v>
      </c>
      <c r="T34" s="44" t="s">
        <v>72</v>
      </c>
      <c r="U34" s="44" t="s">
        <v>72</v>
      </c>
      <c r="V34" s="44" t="s">
        <v>72</v>
      </c>
      <c r="W34" s="44" t="s">
        <v>70</v>
      </c>
      <c r="X34" s="44" t="s">
        <v>70</v>
      </c>
      <c r="Y34" s="44" t="s">
        <v>72</v>
      </c>
      <c r="Z34" s="44" t="s">
        <v>237</v>
      </c>
      <c r="AA34" s="44" t="s">
        <v>238</v>
      </c>
      <c r="AB34" s="44" t="s">
        <v>72</v>
      </c>
      <c r="AC34" s="44"/>
      <c r="AD34" s="87"/>
    </row>
    <row r="35" s="7" customFormat="1" ht="38.25" spans="1:30">
      <c r="A35" s="42">
        <v>29</v>
      </c>
      <c r="B35" s="43" t="s">
        <v>21</v>
      </c>
      <c r="C35" s="43" t="s">
        <v>231</v>
      </c>
      <c r="D35" s="43" t="s">
        <v>239</v>
      </c>
      <c r="E35" s="44" t="s">
        <v>240</v>
      </c>
      <c r="F35" s="43" t="s">
        <v>241</v>
      </c>
      <c r="G35" s="54" t="s">
        <v>65</v>
      </c>
      <c r="H35" s="44" t="s">
        <v>66</v>
      </c>
      <c r="I35" s="45" t="s">
        <v>242</v>
      </c>
      <c r="J35" s="66">
        <v>120</v>
      </c>
      <c r="K35" s="66">
        <v>120</v>
      </c>
      <c r="L35" s="66">
        <v>60</v>
      </c>
      <c r="M35" s="66">
        <v>60</v>
      </c>
      <c r="N35" s="44" t="s">
        <v>82</v>
      </c>
      <c r="O35" s="76">
        <v>675</v>
      </c>
      <c r="P35" s="76">
        <v>1160</v>
      </c>
      <c r="Q35" s="76">
        <v>1</v>
      </c>
      <c r="R35" s="76">
        <v>2</v>
      </c>
      <c r="S35" s="83" t="s">
        <v>243</v>
      </c>
      <c r="T35" s="83" t="s">
        <v>70</v>
      </c>
      <c r="U35" s="44" t="s">
        <v>171</v>
      </c>
      <c r="V35" s="44" t="s">
        <v>72</v>
      </c>
      <c r="W35" s="44" t="s">
        <v>70</v>
      </c>
      <c r="X35" s="44" t="s">
        <v>70</v>
      </c>
      <c r="Y35" s="44" t="s">
        <v>70</v>
      </c>
      <c r="Z35" s="43" t="s">
        <v>237</v>
      </c>
      <c r="AA35" s="43" t="s">
        <v>244</v>
      </c>
      <c r="AB35" s="44" t="s">
        <v>72</v>
      </c>
      <c r="AC35" s="88"/>
      <c r="AD35" s="87"/>
    </row>
    <row r="36" s="8" customFormat="1" ht="51" spans="1:30">
      <c r="A36" s="42">
        <v>30</v>
      </c>
      <c r="B36" s="43" t="s">
        <v>21</v>
      </c>
      <c r="C36" s="43" t="s">
        <v>231</v>
      </c>
      <c r="D36" s="43" t="s">
        <v>244</v>
      </c>
      <c r="E36" s="44" t="s">
        <v>245</v>
      </c>
      <c r="F36" s="43" t="s">
        <v>246</v>
      </c>
      <c r="G36" s="54" t="s">
        <v>65</v>
      </c>
      <c r="H36" s="44" t="s">
        <v>66</v>
      </c>
      <c r="I36" s="67" t="s">
        <v>247</v>
      </c>
      <c r="J36" s="66">
        <v>100</v>
      </c>
      <c r="K36" s="66">
        <v>100</v>
      </c>
      <c r="L36" s="66">
        <v>100</v>
      </c>
      <c r="M36" s="66">
        <v>0</v>
      </c>
      <c r="N36" s="44" t="s">
        <v>137</v>
      </c>
      <c r="O36" s="76">
        <v>1698</v>
      </c>
      <c r="P36" s="76">
        <v>5326</v>
      </c>
      <c r="Q36" s="76">
        <v>12</v>
      </c>
      <c r="R36" s="76">
        <v>39</v>
      </c>
      <c r="S36" s="43" t="s">
        <v>248</v>
      </c>
      <c r="T36" s="83" t="s">
        <v>70</v>
      </c>
      <c r="U36" s="44" t="s">
        <v>249</v>
      </c>
      <c r="V36" s="44" t="s">
        <v>72</v>
      </c>
      <c r="W36" s="44" t="s">
        <v>70</v>
      </c>
      <c r="X36" s="44" t="s">
        <v>70</v>
      </c>
      <c r="Y36" s="44" t="s">
        <v>72</v>
      </c>
      <c r="Z36" s="44" t="s">
        <v>250</v>
      </c>
      <c r="AA36" s="43" t="s">
        <v>244</v>
      </c>
      <c r="AB36" s="44" t="s">
        <v>72</v>
      </c>
      <c r="AC36" s="44"/>
      <c r="AD36" s="87"/>
    </row>
    <row r="37" s="8" customFormat="1" ht="25.5" spans="1:30">
      <c r="A37" s="42">
        <v>31</v>
      </c>
      <c r="B37" s="43" t="s">
        <v>21</v>
      </c>
      <c r="C37" s="43" t="s">
        <v>251</v>
      </c>
      <c r="D37" s="43" t="s">
        <v>252</v>
      </c>
      <c r="E37" s="44" t="s">
        <v>233</v>
      </c>
      <c r="F37" s="44" t="s">
        <v>253</v>
      </c>
      <c r="G37" s="54" t="s">
        <v>65</v>
      </c>
      <c r="H37" s="44" t="s">
        <v>66</v>
      </c>
      <c r="I37" s="45" t="s">
        <v>254</v>
      </c>
      <c r="J37" s="66">
        <v>130</v>
      </c>
      <c r="K37" s="66">
        <v>130</v>
      </c>
      <c r="L37" s="66">
        <v>130</v>
      </c>
      <c r="M37" s="66">
        <v>0</v>
      </c>
      <c r="N37" s="44" t="s">
        <v>82</v>
      </c>
      <c r="O37" s="76">
        <v>1969</v>
      </c>
      <c r="P37" s="76">
        <v>7934</v>
      </c>
      <c r="Q37" s="76">
        <v>32</v>
      </c>
      <c r="R37" s="76">
        <v>121</v>
      </c>
      <c r="S37" s="44" t="s">
        <v>255</v>
      </c>
      <c r="T37" s="83" t="s">
        <v>70</v>
      </c>
      <c r="U37" s="44" t="s">
        <v>164</v>
      </c>
      <c r="V37" s="44" t="s">
        <v>72</v>
      </c>
      <c r="W37" s="44" t="s">
        <v>70</v>
      </c>
      <c r="X37" s="44" t="s">
        <v>70</v>
      </c>
      <c r="Y37" s="44" t="s">
        <v>72</v>
      </c>
      <c r="Z37" s="43" t="s">
        <v>237</v>
      </c>
      <c r="AA37" s="43" t="s">
        <v>252</v>
      </c>
      <c r="AB37" s="44" t="s">
        <v>72</v>
      </c>
      <c r="AC37" s="88"/>
      <c r="AD37" s="87"/>
    </row>
    <row r="38" s="8" customFormat="1" ht="25.5" spans="1:30">
      <c r="A38" s="42">
        <v>32</v>
      </c>
      <c r="B38" s="43" t="s">
        <v>21</v>
      </c>
      <c r="C38" s="43" t="s">
        <v>251</v>
      </c>
      <c r="D38" s="43" t="s">
        <v>256</v>
      </c>
      <c r="E38" s="44" t="s">
        <v>102</v>
      </c>
      <c r="F38" s="48" t="s">
        <v>257</v>
      </c>
      <c r="G38" s="54" t="s">
        <v>65</v>
      </c>
      <c r="H38" s="44" t="s">
        <v>66</v>
      </c>
      <c r="I38" s="65" t="s">
        <v>258</v>
      </c>
      <c r="J38" s="68">
        <v>110</v>
      </c>
      <c r="K38" s="68">
        <v>110</v>
      </c>
      <c r="L38" s="68">
        <v>110</v>
      </c>
      <c r="M38" s="66">
        <v>0</v>
      </c>
      <c r="N38" s="44" t="s">
        <v>82</v>
      </c>
      <c r="O38" s="76">
        <v>143</v>
      </c>
      <c r="P38" s="76">
        <v>594</v>
      </c>
      <c r="Q38" s="76">
        <v>2</v>
      </c>
      <c r="R38" s="76">
        <v>6</v>
      </c>
      <c r="S38" s="43" t="s">
        <v>259</v>
      </c>
      <c r="T38" s="83" t="s">
        <v>70</v>
      </c>
      <c r="U38" s="44" t="s">
        <v>164</v>
      </c>
      <c r="V38" s="44" t="s">
        <v>72</v>
      </c>
      <c r="W38" s="44" t="s">
        <v>70</v>
      </c>
      <c r="X38" s="44" t="s">
        <v>70</v>
      </c>
      <c r="Y38" s="44" t="s">
        <v>72</v>
      </c>
      <c r="Z38" s="43" t="s">
        <v>237</v>
      </c>
      <c r="AA38" s="43" t="s">
        <v>256</v>
      </c>
      <c r="AB38" s="44" t="s">
        <v>72</v>
      </c>
      <c r="AC38" s="88"/>
      <c r="AD38" s="87"/>
    </row>
    <row r="39" s="8" customFormat="1" ht="25.5" spans="1:30">
      <c r="A39" s="42">
        <v>33</v>
      </c>
      <c r="B39" s="43" t="s">
        <v>21</v>
      </c>
      <c r="C39" s="43" t="s">
        <v>251</v>
      </c>
      <c r="D39" s="43" t="s">
        <v>252</v>
      </c>
      <c r="E39" s="44" t="s">
        <v>260</v>
      </c>
      <c r="F39" s="57" t="s">
        <v>261</v>
      </c>
      <c r="G39" s="54" t="s">
        <v>65</v>
      </c>
      <c r="H39" s="44" t="s">
        <v>66</v>
      </c>
      <c r="I39" s="69" t="s">
        <v>262</v>
      </c>
      <c r="J39" s="66">
        <v>400</v>
      </c>
      <c r="K39" s="66">
        <v>400</v>
      </c>
      <c r="L39" s="66">
        <v>400</v>
      </c>
      <c r="M39" s="66">
        <v>0</v>
      </c>
      <c r="N39" s="44" t="s">
        <v>82</v>
      </c>
      <c r="O39" s="76">
        <v>1969</v>
      </c>
      <c r="P39" s="76">
        <v>7934</v>
      </c>
      <c r="Q39" s="76">
        <v>32</v>
      </c>
      <c r="R39" s="76">
        <v>121</v>
      </c>
      <c r="S39" s="44" t="s">
        <v>263</v>
      </c>
      <c r="T39" s="83" t="s">
        <v>70</v>
      </c>
      <c r="U39" s="44" t="s">
        <v>171</v>
      </c>
      <c r="V39" s="44" t="s">
        <v>72</v>
      </c>
      <c r="W39" s="44" t="s">
        <v>70</v>
      </c>
      <c r="X39" s="44" t="s">
        <v>70</v>
      </c>
      <c r="Y39" s="44" t="s">
        <v>70</v>
      </c>
      <c r="Z39" s="43" t="s">
        <v>237</v>
      </c>
      <c r="AA39" s="43" t="s">
        <v>252</v>
      </c>
      <c r="AB39" s="44" t="s">
        <v>72</v>
      </c>
      <c r="AC39" s="88"/>
      <c r="AD39" s="87"/>
    </row>
    <row r="40" s="8" customFormat="1" ht="25.5" spans="1:30">
      <c r="A40" s="42">
        <v>34</v>
      </c>
      <c r="B40" s="43" t="s">
        <v>21</v>
      </c>
      <c r="C40" s="43" t="s">
        <v>264</v>
      </c>
      <c r="D40" s="48" t="s">
        <v>265</v>
      </c>
      <c r="E40" s="44" t="s">
        <v>115</v>
      </c>
      <c r="F40" s="43" t="s">
        <v>266</v>
      </c>
      <c r="G40" s="54" t="s">
        <v>65</v>
      </c>
      <c r="H40" s="48" t="s">
        <v>66</v>
      </c>
      <c r="I40" s="67" t="s">
        <v>267</v>
      </c>
      <c r="J40" s="66">
        <v>47.38</v>
      </c>
      <c r="K40" s="66">
        <v>47.38</v>
      </c>
      <c r="L40" s="66">
        <v>40</v>
      </c>
      <c r="M40" s="66">
        <v>7.38</v>
      </c>
      <c r="N40" s="44" t="s">
        <v>82</v>
      </c>
      <c r="O40" s="76">
        <v>2008</v>
      </c>
      <c r="P40" s="76">
        <v>5924</v>
      </c>
      <c r="Q40" s="76">
        <v>2</v>
      </c>
      <c r="R40" s="76">
        <v>9</v>
      </c>
      <c r="S40" s="48" t="s">
        <v>268</v>
      </c>
      <c r="T40" s="83" t="s">
        <v>70</v>
      </c>
      <c r="U40" s="44" t="s">
        <v>171</v>
      </c>
      <c r="V40" s="44" t="s">
        <v>72</v>
      </c>
      <c r="W40" s="44" t="s">
        <v>70</v>
      </c>
      <c r="X40" s="44" t="s">
        <v>70</v>
      </c>
      <c r="Y40" s="44" t="s">
        <v>70</v>
      </c>
      <c r="Z40" s="44" t="s">
        <v>237</v>
      </c>
      <c r="AA40" s="48" t="s">
        <v>265</v>
      </c>
      <c r="AB40" s="44" t="s">
        <v>72</v>
      </c>
      <c r="AC40" s="88"/>
      <c r="AD40" s="87"/>
    </row>
    <row r="41" s="9" customFormat="1" ht="76.5" spans="1:30">
      <c r="A41" s="42">
        <v>35</v>
      </c>
      <c r="B41" s="43" t="s">
        <v>21</v>
      </c>
      <c r="C41" s="43" t="s">
        <v>264</v>
      </c>
      <c r="D41" s="42" t="s">
        <v>269</v>
      </c>
      <c r="E41" s="44" t="s">
        <v>122</v>
      </c>
      <c r="F41" s="58" t="s">
        <v>270</v>
      </c>
      <c r="G41" s="54" t="s">
        <v>65</v>
      </c>
      <c r="H41" s="44" t="s">
        <v>66</v>
      </c>
      <c r="I41" s="67" t="s">
        <v>271</v>
      </c>
      <c r="J41" s="66">
        <v>800</v>
      </c>
      <c r="K41" s="66">
        <v>800</v>
      </c>
      <c r="L41" s="66">
        <v>400</v>
      </c>
      <c r="M41" s="66">
        <v>400</v>
      </c>
      <c r="N41" s="44" t="s">
        <v>82</v>
      </c>
      <c r="O41" s="76">
        <v>750</v>
      </c>
      <c r="P41" s="76">
        <v>1897</v>
      </c>
      <c r="Q41" s="76">
        <v>1</v>
      </c>
      <c r="R41" s="76">
        <v>4</v>
      </c>
      <c r="S41" s="44" t="s">
        <v>272</v>
      </c>
      <c r="T41" s="83" t="s">
        <v>70</v>
      </c>
      <c r="U41" s="44" t="s">
        <v>249</v>
      </c>
      <c r="V41" s="44" t="s">
        <v>72</v>
      </c>
      <c r="W41" s="44" t="s">
        <v>70</v>
      </c>
      <c r="X41" s="44" t="s">
        <v>70</v>
      </c>
      <c r="Y41" s="44" t="s">
        <v>72</v>
      </c>
      <c r="Z41" s="43" t="s">
        <v>273</v>
      </c>
      <c r="AA41" s="42" t="s">
        <v>269</v>
      </c>
      <c r="AB41" s="44" t="s">
        <v>72</v>
      </c>
      <c r="AC41" s="48"/>
      <c r="AD41" s="87"/>
    </row>
    <row r="42" s="7" customFormat="1" ht="25.5" spans="1:30">
      <c r="A42" s="42">
        <v>36</v>
      </c>
      <c r="B42" s="43" t="s">
        <v>21</v>
      </c>
      <c r="C42" s="43" t="s">
        <v>264</v>
      </c>
      <c r="D42" s="42" t="s">
        <v>269</v>
      </c>
      <c r="E42" s="44" t="s">
        <v>122</v>
      </c>
      <c r="F42" s="44" t="s">
        <v>274</v>
      </c>
      <c r="G42" s="54" t="s">
        <v>65</v>
      </c>
      <c r="H42" s="44" t="s">
        <v>66</v>
      </c>
      <c r="I42" s="45" t="s">
        <v>275</v>
      </c>
      <c r="J42" s="66">
        <v>235</v>
      </c>
      <c r="K42" s="66">
        <v>235</v>
      </c>
      <c r="L42" s="66">
        <v>230</v>
      </c>
      <c r="M42" s="66">
        <v>5</v>
      </c>
      <c r="N42" s="44" t="s">
        <v>82</v>
      </c>
      <c r="O42" s="76">
        <v>750</v>
      </c>
      <c r="P42" s="76">
        <v>1897</v>
      </c>
      <c r="Q42" s="76">
        <v>1</v>
      </c>
      <c r="R42" s="76">
        <v>4</v>
      </c>
      <c r="S42" s="44" t="s">
        <v>276</v>
      </c>
      <c r="T42" s="83" t="s">
        <v>70</v>
      </c>
      <c r="U42" s="44" t="s">
        <v>277</v>
      </c>
      <c r="V42" s="44" t="s">
        <v>72</v>
      </c>
      <c r="W42" s="44" t="s">
        <v>70</v>
      </c>
      <c r="X42" s="44" t="s">
        <v>70</v>
      </c>
      <c r="Y42" s="44" t="s">
        <v>72</v>
      </c>
      <c r="Z42" s="43" t="s">
        <v>237</v>
      </c>
      <c r="AA42" s="42" t="s">
        <v>269</v>
      </c>
      <c r="AB42" s="44" t="s">
        <v>72</v>
      </c>
      <c r="AC42" s="88"/>
      <c r="AD42" s="87"/>
    </row>
    <row r="43" s="7" customFormat="1" ht="25.5" spans="1:30">
      <c r="A43" s="42">
        <v>37</v>
      </c>
      <c r="B43" s="43" t="s">
        <v>21</v>
      </c>
      <c r="C43" s="43" t="s">
        <v>264</v>
      </c>
      <c r="D43" s="42" t="s">
        <v>278</v>
      </c>
      <c r="E43" s="44" t="s">
        <v>115</v>
      </c>
      <c r="F43" s="44" t="s">
        <v>279</v>
      </c>
      <c r="G43" s="54" t="s">
        <v>65</v>
      </c>
      <c r="H43" s="44" t="s">
        <v>66</v>
      </c>
      <c r="I43" s="45" t="s">
        <v>280</v>
      </c>
      <c r="J43" s="66">
        <v>150</v>
      </c>
      <c r="K43" s="66">
        <v>150</v>
      </c>
      <c r="L43" s="66">
        <v>140</v>
      </c>
      <c r="M43" s="66">
        <v>0</v>
      </c>
      <c r="N43" s="44" t="s">
        <v>82</v>
      </c>
      <c r="O43" s="76">
        <v>302</v>
      </c>
      <c r="P43" s="76">
        <v>854</v>
      </c>
      <c r="Q43" s="76">
        <v>4</v>
      </c>
      <c r="R43" s="76">
        <v>12</v>
      </c>
      <c r="S43" s="44" t="s">
        <v>281</v>
      </c>
      <c r="T43" s="83" t="s">
        <v>70</v>
      </c>
      <c r="U43" s="44" t="s">
        <v>171</v>
      </c>
      <c r="V43" s="44" t="s">
        <v>72</v>
      </c>
      <c r="W43" s="44" t="s">
        <v>70</v>
      </c>
      <c r="X43" s="44" t="s">
        <v>70</v>
      </c>
      <c r="Y43" s="44" t="s">
        <v>70</v>
      </c>
      <c r="Z43" s="43" t="s">
        <v>237</v>
      </c>
      <c r="AA43" s="42" t="s">
        <v>278</v>
      </c>
      <c r="AB43" s="44" t="s">
        <v>72</v>
      </c>
      <c r="AC43" s="88"/>
      <c r="AD43" s="87"/>
    </row>
    <row r="44" s="8" customFormat="1" ht="25.5" spans="1:30">
      <c r="A44" s="42">
        <v>38</v>
      </c>
      <c r="B44" s="43" t="s">
        <v>21</v>
      </c>
      <c r="C44" s="43" t="s">
        <v>264</v>
      </c>
      <c r="D44" s="42" t="s">
        <v>282</v>
      </c>
      <c r="E44" s="44" t="s">
        <v>283</v>
      </c>
      <c r="F44" s="44" t="s">
        <v>284</v>
      </c>
      <c r="G44" s="54" t="s">
        <v>65</v>
      </c>
      <c r="H44" s="44" t="s">
        <v>66</v>
      </c>
      <c r="I44" s="45" t="s">
        <v>285</v>
      </c>
      <c r="J44" s="66">
        <v>70</v>
      </c>
      <c r="K44" s="66">
        <v>70</v>
      </c>
      <c r="L44" s="66">
        <v>70</v>
      </c>
      <c r="M44" s="66">
        <v>0</v>
      </c>
      <c r="N44" s="44" t="s">
        <v>125</v>
      </c>
      <c r="O44" s="77">
        <v>1115</v>
      </c>
      <c r="P44" s="77">
        <v>3948</v>
      </c>
      <c r="Q44" s="77">
        <v>50</v>
      </c>
      <c r="R44" s="77">
        <v>180</v>
      </c>
      <c r="S44" s="43" t="s">
        <v>286</v>
      </c>
      <c r="T44" s="83" t="s">
        <v>70</v>
      </c>
      <c r="U44" s="44" t="s">
        <v>249</v>
      </c>
      <c r="V44" s="44" t="s">
        <v>72</v>
      </c>
      <c r="W44" s="44" t="s">
        <v>70</v>
      </c>
      <c r="X44" s="44" t="s">
        <v>70</v>
      </c>
      <c r="Y44" s="44" t="s">
        <v>72</v>
      </c>
      <c r="Z44" s="43" t="s">
        <v>287</v>
      </c>
      <c r="AA44" s="42" t="s">
        <v>282</v>
      </c>
      <c r="AB44" s="44" t="s">
        <v>72</v>
      </c>
      <c r="AC44" s="88"/>
      <c r="AD44" s="87"/>
    </row>
    <row r="45" s="8" customFormat="1" ht="38.25" spans="1:30">
      <c r="A45" s="42">
        <v>39</v>
      </c>
      <c r="B45" s="43" t="s">
        <v>21</v>
      </c>
      <c r="C45" s="43" t="s">
        <v>264</v>
      </c>
      <c r="D45" s="42" t="s">
        <v>288</v>
      </c>
      <c r="E45" s="44" t="s">
        <v>245</v>
      </c>
      <c r="F45" s="44" t="s">
        <v>289</v>
      </c>
      <c r="G45" s="54" t="s">
        <v>65</v>
      </c>
      <c r="H45" s="44" t="s">
        <v>66</v>
      </c>
      <c r="I45" s="45" t="s">
        <v>290</v>
      </c>
      <c r="J45" s="66">
        <v>70</v>
      </c>
      <c r="K45" s="66">
        <v>70</v>
      </c>
      <c r="L45" s="66">
        <v>70</v>
      </c>
      <c r="M45" s="66">
        <v>0</v>
      </c>
      <c r="N45" s="44" t="s">
        <v>125</v>
      </c>
      <c r="O45" s="77">
        <v>750</v>
      </c>
      <c r="P45" s="77">
        <v>2117</v>
      </c>
      <c r="Q45" s="77">
        <v>100</v>
      </c>
      <c r="R45" s="77">
        <v>346</v>
      </c>
      <c r="S45" s="43" t="s">
        <v>286</v>
      </c>
      <c r="T45" s="83" t="s">
        <v>70</v>
      </c>
      <c r="U45" s="44" t="s">
        <v>249</v>
      </c>
      <c r="V45" s="44" t="s">
        <v>72</v>
      </c>
      <c r="W45" s="44" t="s">
        <v>70</v>
      </c>
      <c r="X45" s="44" t="s">
        <v>70</v>
      </c>
      <c r="Y45" s="44" t="s">
        <v>72</v>
      </c>
      <c r="Z45" s="43" t="s">
        <v>287</v>
      </c>
      <c r="AA45" s="42" t="s">
        <v>288</v>
      </c>
      <c r="AB45" s="44" t="s">
        <v>72</v>
      </c>
      <c r="AC45" s="88"/>
      <c r="AD45" s="87"/>
    </row>
    <row r="46" s="9" customFormat="1" ht="63.75" spans="1:30">
      <c r="A46" s="42">
        <v>40</v>
      </c>
      <c r="B46" s="43" t="s">
        <v>21</v>
      </c>
      <c r="C46" s="43" t="s">
        <v>291</v>
      </c>
      <c r="D46" s="42" t="s">
        <v>292</v>
      </c>
      <c r="E46" s="44" t="s">
        <v>245</v>
      </c>
      <c r="F46" s="44" t="s">
        <v>293</v>
      </c>
      <c r="G46" s="54" t="s">
        <v>65</v>
      </c>
      <c r="H46" s="44" t="s">
        <v>66</v>
      </c>
      <c r="I46" s="45" t="s">
        <v>294</v>
      </c>
      <c r="J46" s="66">
        <v>160</v>
      </c>
      <c r="K46" s="66">
        <v>160</v>
      </c>
      <c r="L46" s="66">
        <v>160</v>
      </c>
      <c r="M46" s="66">
        <v>0</v>
      </c>
      <c r="N46" s="44" t="s">
        <v>125</v>
      </c>
      <c r="O46" s="77">
        <v>3016</v>
      </c>
      <c r="P46" s="77">
        <v>7896</v>
      </c>
      <c r="Q46" s="77">
        <v>21</v>
      </c>
      <c r="R46" s="77">
        <v>59</v>
      </c>
      <c r="S46" s="43" t="s">
        <v>295</v>
      </c>
      <c r="T46" s="83" t="s">
        <v>70</v>
      </c>
      <c r="U46" s="44" t="s">
        <v>249</v>
      </c>
      <c r="V46" s="44" t="s">
        <v>72</v>
      </c>
      <c r="W46" s="44" t="s">
        <v>70</v>
      </c>
      <c r="X46" s="44" t="s">
        <v>70</v>
      </c>
      <c r="Y46" s="44" t="s">
        <v>72</v>
      </c>
      <c r="Z46" s="43" t="s">
        <v>287</v>
      </c>
      <c r="AA46" s="42" t="s">
        <v>292</v>
      </c>
      <c r="AB46" s="44" t="s">
        <v>72</v>
      </c>
      <c r="AC46" s="89"/>
      <c r="AD46" s="87"/>
    </row>
    <row r="47" s="9" customFormat="1" ht="51" spans="1:30">
      <c r="A47" s="42">
        <v>41</v>
      </c>
      <c r="B47" s="43" t="s">
        <v>21</v>
      </c>
      <c r="C47" s="43" t="s">
        <v>291</v>
      </c>
      <c r="D47" s="42" t="s">
        <v>296</v>
      </c>
      <c r="E47" s="44" t="s">
        <v>245</v>
      </c>
      <c r="F47" s="44" t="s">
        <v>297</v>
      </c>
      <c r="G47" s="54" t="s">
        <v>65</v>
      </c>
      <c r="H47" s="44" t="s">
        <v>66</v>
      </c>
      <c r="I47" s="45" t="s">
        <v>298</v>
      </c>
      <c r="J47" s="66">
        <v>70</v>
      </c>
      <c r="K47" s="66">
        <v>70</v>
      </c>
      <c r="L47" s="66">
        <v>70</v>
      </c>
      <c r="M47" s="66">
        <v>0</v>
      </c>
      <c r="N47" s="44" t="s">
        <v>125</v>
      </c>
      <c r="O47" s="77">
        <v>2586</v>
      </c>
      <c r="P47" s="77">
        <v>5376</v>
      </c>
      <c r="Q47" s="77">
        <v>20</v>
      </c>
      <c r="R47" s="77">
        <v>66</v>
      </c>
      <c r="S47" s="43" t="s">
        <v>299</v>
      </c>
      <c r="T47" s="83" t="s">
        <v>70</v>
      </c>
      <c r="U47" s="44" t="s">
        <v>249</v>
      </c>
      <c r="V47" s="44" t="s">
        <v>72</v>
      </c>
      <c r="W47" s="44" t="s">
        <v>70</v>
      </c>
      <c r="X47" s="44" t="s">
        <v>70</v>
      </c>
      <c r="Y47" s="44" t="s">
        <v>72</v>
      </c>
      <c r="Z47" s="43" t="s">
        <v>287</v>
      </c>
      <c r="AA47" s="42" t="s">
        <v>296</v>
      </c>
      <c r="AB47" s="44" t="s">
        <v>72</v>
      </c>
      <c r="AC47" s="89"/>
      <c r="AD47" s="87"/>
    </row>
    <row r="48" s="9" customFormat="1" ht="25.5" spans="1:30">
      <c r="A48" s="42">
        <v>42</v>
      </c>
      <c r="B48" s="43" t="s">
        <v>21</v>
      </c>
      <c r="C48" s="43" t="s">
        <v>291</v>
      </c>
      <c r="D48" s="42" t="s">
        <v>300</v>
      </c>
      <c r="E48" s="44" t="s">
        <v>245</v>
      </c>
      <c r="F48" s="44" t="s">
        <v>301</v>
      </c>
      <c r="G48" s="54" t="s">
        <v>65</v>
      </c>
      <c r="H48" s="44" t="s">
        <v>66</v>
      </c>
      <c r="I48" s="45" t="s">
        <v>302</v>
      </c>
      <c r="J48" s="66">
        <v>70</v>
      </c>
      <c r="K48" s="66">
        <v>70</v>
      </c>
      <c r="L48" s="66">
        <v>70</v>
      </c>
      <c r="M48" s="66">
        <v>0</v>
      </c>
      <c r="N48" s="44" t="s">
        <v>125</v>
      </c>
      <c r="O48" s="77">
        <v>1257</v>
      </c>
      <c r="P48" s="77">
        <v>3512</v>
      </c>
      <c r="Q48" s="77">
        <v>20</v>
      </c>
      <c r="R48" s="77">
        <v>67</v>
      </c>
      <c r="S48" s="43" t="s">
        <v>303</v>
      </c>
      <c r="T48" s="83" t="s">
        <v>70</v>
      </c>
      <c r="U48" s="44" t="s">
        <v>249</v>
      </c>
      <c r="V48" s="44" t="s">
        <v>72</v>
      </c>
      <c r="W48" s="44" t="s">
        <v>70</v>
      </c>
      <c r="X48" s="44" t="s">
        <v>70</v>
      </c>
      <c r="Y48" s="44" t="s">
        <v>72</v>
      </c>
      <c r="Z48" s="43" t="s">
        <v>287</v>
      </c>
      <c r="AA48" s="42" t="s">
        <v>300</v>
      </c>
      <c r="AB48" s="44" t="s">
        <v>72</v>
      </c>
      <c r="AC48" s="89"/>
      <c r="AD48" s="87"/>
    </row>
    <row r="49" s="9" customFormat="1" ht="102" spans="1:30">
      <c r="A49" s="42">
        <v>43</v>
      </c>
      <c r="B49" s="42" t="s">
        <v>21</v>
      </c>
      <c r="C49" s="42" t="s">
        <v>291</v>
      </c>
      <c r="D49" s="42" t="s">
        <v>304</v>
      </c>
      <c r="E49" s="44" t="s">
        <v>63</v>
      </c>
      <c r="F49" s="44" t="s">
        <v>305</v>
      </c>
      <c r="G49" s="54" t="s">
        <v>65</v>
      </c>
      <c r="H49" s="44" t="s">
        <v>205</v>
      </c>
      <c r="I49" s="45" t="s">
        <v>306</v>
      </c>
      <c r="J49" s="66">
        <v>250</v>
      </c>
      <c r="K49" s="66">
        <v>250</v>
      </c>
      <c r="L49" s="66">
        <v>250</v>
      </c>
      <c r="M49" s="66">
        <v>0</v>
      </c>
      <c r="N49" s="44" t="s">
        <v>82</v>
      </c>
      <c r="O49" s="76">
        <v>1729</v>
      </c>
      <c r="P49" s="76">
        <v>4769</v>
      </c>
      <c r="Q49" s="76">
        <v>22</v>
      </c>
      <c r="R49" s="76">
        <v>84</v>
      </c>
      <c r="S49" s="55" t="s">
        <v>307</v>
      </c>
      <c r="T49" s="83" t="s">
        <v>70</v>
      </c>
      <c r="U49" s="44" t="s">
        <v>308</v>
      </c>
      <c r="V49" s="44" t="s">
        <v>72</v>
      </c>
      <c r="W49" s="44" t="s">
        <v>70</v>
      </c>
      <c r="X49" s="44" t="s">
        <v>70</v>
      </c>
      <c r="Y49" s="44" t="s">
        <v>72</v>
      </c>
      <c r="Z49" s="43" t="s">
        <v>237</v>
      </c>
      <c r="AA49" s="42" t="s">
        <v>309</v>
      </c>
      <c r="AB49" s="44" t="s">
        <v>72</v>
      </c>
      <c r="AC49" s="89"/>
      <c r="AD49" s="87"/>
    </row>
    <row r="50" s="9" customFormat="1" ht="76.5" spans="1:30">
      <c r="A50" s="42">
        <v>44</v>
      </c>
      <c r="B50" s="42" t="s">
        <v>21</v>
      </c>
      <c r="C50" s="42" t="s">
        <v>291</v>
      </c>
      <c r="D50" s="42" t="s">
        <v>304</v>
      </c>
      <c r="E50" s="44" t="s">
        <v>63</v>
      </c>
      <c r="F50" s="44" t="s">
        <v>310</v>
      </c>
      <c r="G50" s="54" t="s">
        <v>65</v>
      </c>
      <c r="H50" s="44" t="s">
        <v>205</v>
      </c>
      <c r="I50" s="45" t="s">
        <v>311</v>
      </c>
      <c r="J50" s="66">
        <v>200</v>
      </c>
      <c r="K50" s="66">
        <v>200</v>
      </c>
      <c r="L50" s="66">
        <v>200</v>
      </c>
      <c r="M50" s="66">
        <v>0</v>
      </c>
      <c r="N50" s="44" t="s">
        <v>82</v>
      </c>
      <c r="O50" s="76">
        <v>1729</v>
      </c>
      <c r="P50" s="76">
        <v>4769</v>
      </c>
      <c r="Q50" s="76">
        <v>22</v>
      </c>
      <c r="R50" s="76">
        <v>84</v>
      </c>
      <c r="S50" s="55" t="s">
        <v>312</v>
      </c>
      <c r="T50" s="83" t="s">
        <v>70</v>
      </c>
      <c r="U50" s="44" t="s">
        <v>308</v>
      </c>
      <c r="V50" s="44" t="s">
        <v>72</v>
      </c>
      <c r="W50" s="44" t="s">
        <v>70</v>
      </c>
      <c r="X50" s="44" t="s">
        <v>70</v>
      </c>
      <c r="Y50" s="44" t="s">
        <v>72</v>
      </c>
      <c r="Z50" s="43" t="s">
        <v>237</v>
      </c>
      <c r="AA50" s="42" t="s">
        <v>309</v>
      </c>
      <c r="AB50" s="44" t="s">
        <v>72</v>
      </c>
      <c r="AC50" s="89"/>
      <c r="AD50" s="87"/>
    </row>
    <row r="51" s="9" customFormat="1" ht="38.25" spans="1:30">
      <c r="A51" s="42">
        <v>45</v>
      </c>
      <c r="B51" s="42" t="s">
        <v>21</v>
      </c>
      <c r="C51" s="42" t="s">
        <v>291</v>
      </c>
      <c r="D51" s="42" t="s">
        <v>304</v>
      </c>
      <c r="E51" s="44" t="s">
        <v>63</v>
      </c>
      <c r="F51" s="44" t="s">
        <v>313</v>
      </c>
      <c r="G51" s="54" t="s">
        <v>65</v>
      </c>
      <c r="H51" s="44" t="s">
        <v>205</v>
      </c>
      <c r="I51" s="45" t="s">
        <v>314</v>
      </c>
      <c r="J51" s="66">
        <v>100</v>
      </c>
      <c r="K51" s="66">
        <v>100</v>
      </c>
      <c r="L51" s="66">
        <v>100</v>
      </c>
      <c r="M51" s="66">
        <v>0</v>
      </c>
      <c r="N51" s="44" t="s">
        <v>82</v>
      </c>
      <c r="O51" s="76">
        <v>1729</v>
      </c>
      <c r="P51" s="76">
        <v>4769</v>
      </c>
      <c r="Q51" s="76">
        <v>22</v>
      </c>
      <c r="R51" s="76">
        <v>84</v>
      </c>
      <c r="S51" s="55" t="s">
        <v>315</v>
      </c>
      <c r="T51" s="83" t="s">
        <v>70</v>
      </c>
      <c r="U51" s="44" t="s">
        <v>308</v>
      </c>
      <c r="V51" s="44" t="s">
        <v>72</v>
      </c>
      <c r="W51" s="44" t="s">
        <v>70</v>
      </c>
      <c r="X51" s="44" t="s">
        <v>70</v>
      </c>
      <c r="Y51" s="44" t="s">
        <v>72</v>
      </c>
      <c r="Z51" s="43" t="s">
        <v>237</v>
      </c>
      <c r="AA51" s="42" t="s">
        <v>309</v>
      </c>
      <c r="AB51" s="44" t="s">
        <v>72</v>
      </c>
      <c r="AC51" s="89"/>
      <c r="AD51" s="87"/>
    </row>
    <row r="52" s="9" customFormat="1" ht="25.5" spans="1:30">
      <c r="A52" s="42">
        <v>46</v>
      </c>
      <c r="B52" s="42" t="s">
        <v>21</v>
      </c>
      <c r="C52" s="44" t="s">
        <v>291</v>
      </c>
      <c r="D52" s="42" t="s">
        <v>316</v>
      </c>
      <c r="E52" s="44" t="s">
        <v>317</v>
      </c>
      <c r="F52" s="44" t="s">
        <v>318</v>
      </c>
      <c r="G52" s="54" t="s">
        <v>65</v>
      </c>
      <c r="H52" s="44" t="s">
        <v>205</v>
      </c>
      <c r="I52" s="45" t="s">
        <v>319</v>
      </c>
      <c r="J52" s="66">
        <v>70</v>
      </c>
      <c r="K52" s="66">
        <v>70</v>
      </c>
      <c r="L52" s="66">
        <v>70</v>
      </c>
      <c r="M52" s="66">
        <v>0</v>
      </c>
      <c r="N52" s="44" t="s">
        <v>125</v>
      </c>
      <c r="O52" s="54">
        <v>2500</v>
      </c>
      <c r="P52" s="54">
        <v>6400</v>
      </c>
      <c r="Q52" s="54">
        <v>30</v>
      </c>
      <c r="R52" s="54">
        <v>87</v>
      </c>
      <c r="S52" s="44" t="s">
        <v>320</v>
      </c>
      <c r="T52" s="83" t="s">
        <v>70</v>
      </c>
      <c r="U52" s="44" t="s">
        <v>308</v>
      </c>
      <c r="V52" s="44" t="s">
        <v>72</v>
      </c>
      <c r="W52" s="44" t="s">
        <v>70</v>
      </c>
      <c r="X52" s="44" t="s">
        <v>70</v>
      </c>
      <c r="Y52" s="44" t="s">
        <v>72</v>
      </c>
      <c r="Z52" s="43" t="s">
        <v>287</v>
      </c>
      <c r="AA52" s="42" t="s">
        <v>316</v>
      </c>
      <c r="AB52" s="44" t="s">
        <v>72</v>
      </c>
      <c r="AC52" s="89"/>
      <c r="AD52" s="87"/>
    </row>
    <row r="53" s="9" customFormat="1" ht="25.5" spans="1:30">
      <c r="A53" s="42">
        <v>47</v>
      </c>
      <c r="B53" s="43" t="s">
        <v>21</v>
      </c>
      <c r="C53" s="44" t="s">
        <v>291</v>
      </c>
      <c r="D53" s="44" t="s">
        <v>321</v>
      </c>
      <c r="E53" s="44" t="s">
        <v>322</v>
      </c>
      <c r="F53" s="44" t="s">
        <v>323</v>
      </c>
      <c r="G53" s="54" t="s">
        <v>65</v>
      </c>
      <c r="H53" s="44" t="s">
        <v>205</v>
      </c>
      <c r="I53" s="45" t="s">
        <v>324</v>
      </c>
      <c r="J53" s="66">
        <v>96</v>
      </c>
      <c r="K53" s="66">
        <v>96</v>
      </c>
      <c r="L53" s="66">
        <v>96</v>
      </c>
      <c r="M53" s="66">
        <v>0</v>
      </c>
      <c r="N53" s="44" t="s">
        <v>82</v>
      </c>
      <c r="O53" s="76">
        <v>2416</v>
      </c>
      <c r="P53" s="76">
        <v>6325</v>
      </c>
      <c r="Q53" s="76">
        <v>19</v>
      </c>
      <c r="R53" s="54">
        <v>56</v>
      </c>
      <c r="S53" s="44" t="s">
        <v>325</v>
      </c>
      <c r="T53" s="83" t="s">
        <v>70</v>
      </c>
      <c r="U53" s="44" t="s">
        <v>164</v>
      </c>
      <c r="V53" s="44" t="s">
        <v>72</v>
      </c>
      <c r="W53" s="44" t="s">
        <v>70</v>
      </c>
      <c r="X53" s="44" t="s">
        <v>70</v>
      </c>
      <c r="Y53" s="44" t="s">
        <v>72</v>
      </c>
      <c r="Z53" s="43" t="s">
        <v>237</v>
      </c>
      <c r="AA53" s="44" t="s">
        <v>326</v>
      </c>
      <c r="AB53" s="44" t="s">
        <v>72</v>
      </c>
      <c r="AC53" s="89"/>
      <c r="AD53" s="87"/>
    </row>
    <row r="54" s="9" customFormat="1" ht="51" spans="1:30">
      <c r="A54" s="42">
        <v>48</v>
      </c>
      <c r="B54" s="43" t="s">
        <v>21</v>
      </c>
      <c r="C54" s="44" t="s">
        <v>291</v>
      </c>
      <c r="D54" s="44" t="s">
        <v>327</v>
      </c>
      <c r="E54" s="44" t="s">
        <v>233</v>
      </c>
      <c r="F54" s="44" t="s">
        <v>328</v>
      </c>
      <c r="G54" s="54" t="s">
        <v>65</v>
      </c>
      <c r="H54" s="44" t="s">
        <v>66</v>
      </c>
      <c r="I54" s="45" t="s">
        <v>329</v>
      </c>
      <c r="J54" s="66">
        <v>100</v>
      </c>
      <c r="K54" s="66">
        <v>100</v>
      </c>
      <c r="L54" s="66"/>
      <c r="M54" s="66">
        <v>100</v>
      </c>
      <c r="N54" s="44" t="s">
        <v>137</v>
      </c>
      <c r="O54" s="76"/>
      <c r="P54" s="76"/>
      <c r="Q54" s="76"/>
      <c r="R54" s="76"/>
      <c r="S54" s="44" t="s">
        <v>330</v>
      </c>
      <c r="T54" s="83" t="s">
        <v>70</v>
      </c>
      <c r="U54" s="44" t="s">
        <v>164</v>
      </c>
      <c r="V54" s="44" t="s">
        <v>72</v>
      </c>
      <c r="W54" s="44" t="s">
        <v>70</v>
      </c>
      <c r="X54" s="44" t="s">
        <v>70</v>
      </c>
      <c r="Y54" s="44" t="s">
        <v>70</v>
      </c>
      <c r="Z54" s="44" t="s">
        <v>250</v>
      </c>
      <c r="AA54" s="44" t="s">
        <v>327</v>
      </c>
      <c r="AB54" s="44" t="s">
        <v>72</v>
      </c>
      <c r="AC54" s="90"/>
      <c r="AD54" s="87"/>
    </row>
    <row r="55" s="8" customFormat="1" ht="38.25" spans="1:30">
      <c r="A55" s="42">
        <v>49</v>
      </c>
      <c r="B55" s="43" t="s">
        <v>21</v>
      </c>
      <c r="C55" s="43" t="s">
        <v>331</v>
      </c>
      <c r="D55" s="43" t="s">
        <v>332</v>
      </c>
      <c r="E55" s="44" t="s">
        <v>240</v>
      </c>
      <c r="F55" s="44" t="s">
        <v>333</v>
      </c>
      <c r="G55" s="54" t="s">
        <v>65</v>
      </c>
      <c r="H55" s="44" t="s">
        <v>66</v>
      </c>
      <c r="I55" s="45" t="s">
        <v>334</v>
      </c>
      <c r="J55" s="66">
        <v>112.3</v>
      </c>
      <c r="K55" s="66">
        <v>112.3</v>
      </c>
      <c r="L55" s="66">
        <v>60</v>
      </c>
      <c r="M55" s="66">
        <v>52.3</v>
      </c>
      <c r="N55" s="44" t="s">
        <v>82</v>
      </c>
      <c r="O55" s="76">
        <v>215</v>
      </c>
      <c r="P55" s="76">
        <v>592</v>
      </c>
      <c r="Q55" s="76">
        <v>6</v>
      </c>
      <c r="R55" s="76">
        <v>16</v>
      </c>
      <c r="S55" s="44" t="s">
        <v>335</v>
      </c>
      <c r="T55" s="83" t="s">
        <v>70</v>
      </c>
      <c r="U55" s="44" t="s">
        <v>171</v>
      </c>
      <c r="V55" s="44" t="s">
        <v>72</v>
      </c>
      <c r="W55" s="44" t="s">
        <v>70</v>
      </c>
      <c r="X55" s="44" t="s">
        <v>70</v>
      </c>
      <c r="Y55" s="44" t="s">
        <v>70</v>
      </c>
      <c r="Z55" s="43" t="s">
        <v>237</v>
      </c>
      <c r="AA55" s="43" t="s">
        <v>336</v>
      </c>
      <c r="AB55" s="44" t="s">
        <v>72</v>
      </c>
      <c r="AC55" s="88"/>
      <c r="AD55" s="87"/>
    </row>
    <row r="56" s="8" customFormat="1" ht="38.25" spans="1:30">
      <c r="A56" s="42">
        <v>50</v>
      </c>
      <c r="B56" s="43" t="s">
        <v>21</v>
      </c>
      <c r="C56" s="43" t="s">
        <v>331</v>
      </c>
      <c r="D56" s="43" t="s">
        <v>337</v>
      </c>
      <c r="E56" s="44" t="s">
        <v>240</v>
      </c>
      <c r="F56" s="44" t="s">
        <v>338</v>
      </c>
      <c r="G56" s="54" t="s">
        <v>65</v>
      </c>
      <c r="H56" s="44" t="s">
        <v>66</v>
      </c>
      <c r="I56" s="45" t="s">
        <v>339</v>
      </c>
      <c r="J56" s="66">
        <v>110</v>
      </c>
      <c r="K56" s="66">
        <v>110</v>
      </c>
      <c r="L56" s="66">
        <v>60</v>
      </c>
      <c r="M56" s="66">
        <v>50</v>
      </c>
      <c r="N56" s="44" t="s">
        <v>82</v>
      </c>
      <c r="O56" s="76">
        <v>1260</v>
      </c>
      <c r="P56" s="76">
        <v>3118</v>
      </c>
      <c r="Q56" s="76">
        <v>7</v>
      </c>
      <c r="R56" s="76">
        <v>22</v>
      </c>
      <c r="S56" s="44" t="s">
        <v>335</v>
      </c>
      <c r="T56" s="83" t="s">
        <v>70</v>
      </c>
      <c r="U56" s="44" t="s">
        <v>171</v>
      </c>
      <c r="V56" s="44" t="s">
        <v>72</v>
      </c>
      <c r="W56" s="44" t="s">
        <v>70</v>
      </c>
      <c r="X56" s="44" t="s">
        <v>70</v>
      </c>
      <c r="Y56" s="44" t="s">
        <v>70</v>
      </c>
      <c r="Z56" s="43" t="s">
        <v>237</v>
      </c>
      <c r="AA56" s="43" t="s">
        <v>340</v>
      </c>
      <c r="AB56" s="44" t="s">
        <v>72</v>
      </c>
      <c r="AC56" s="88"/>
      <c r="AD56" s="87"/>
    </row>
    <row r="57" s="9" customFormat="1" ht="25.5" spans="1:30">
      <c r="A57" s="42">
        <v>51</v>
      </c>
      <c r="B57" s="43" t="s">
        <v>21</v>
      </c>
      <c r="C57" s="43" t="s">
        <v>331</v>
      </c>
      <c r="D57" s="43" t="s">
        <v>341</v>
      </c>
      <c r="E57" s="44" t="s">
        <v>102</v>
      </c>
      <c r="F57" s="44" t="s">
        <v>342</v>
      </c>
      <c r="G57" s="54" t="s">
        <v>65</v>
      </c>
      <c r="H57" s="44" t="s">
        <v>66</v>
      </c>
      <c r="I57" s="45" t="s">
        <v>343</v>
      </c>
      <c r="J57" s="66">
        <v>115</v>
      </c>
      <c r="K57" s="66">
        <v>115</v>
      </c>
      <c r="L57" s="66">
        <v>115</v>
      </c>
      <c r="M57" s="66">
        <v>0</v>
      </c>
      <c r="N57" s="44" t="s">
        <v>82</v>
      </c>
      <c r="O57" s="54">
        <v>768</v>
      </c>
      <c r="P57" s="54">
        <v>2241</v>
      </c>
      <c r="Q57" s="76">
        <v>98</v>
      </c>
      <c r="R57" s="76">
        <v>305</v>
      </c>
      <c r="S57" s="44" t="s">
        <v>344</v>
      </c>
      <c r="T57" s="83" t="s">
        <v>70</v>
      </c>
      <c r="U57" s="44" t="s">
        <v>345</v>
      </c>
      <c r="V57" s="44" t="s">
        <v>72</v>
      </c>
      <c r="W57" s="44" t="s">
        <v>70</v>
      </c>
      <c r="X57" s="44" t="s">
        <v>70</v>
      </c>
      <c r="Y57" s="44" t="s">
        <v>72</v>
      </c>
      <c r="Z57" s="43" t="s">
        <v>237</v>
      </c>
      <c r="AA57" s="43" t="s">
        <v>341</v>
      </c>
      <c r="AB57" s="44" t="s">
        <v>72</v>
      </c>
      <c r="AC57" s="88"/>
      <c r="AD57" s="87"/>
    </row>
    <row r="58" s="9" customFormat="1" ht="25.5" spans="1:30">
      <c r="A58" s="42">
        <v>52</v>
      </c>
      <c r="B58" s="43" t="s">
        <v>21</v>
      </c>
      <c r="C58" s="43" t="s">
        <v>331</v>
      </c>
      <c r="D58" s="43"/>
      <c r="E58" s="44" t="s">
        <v>245</v>
      </c>
      <c r="F58" s="44" t="s">
        <v>346</v>
      </c>
      <c r="G58" s="54" t="s">
        <v>65</v>
      </c>
      <c r="H58" s="44" t="s">
        <v>66</v>
      </c>
      <c r="I58" s="45" t="s">
        <v>347</v>
      </c>
      <c r="J58" s="66">
        <v>200</v>
      </c>
      <c r="K58" s="66">
        <v>200</v>
      </c>
      <c r="L58" s="66">
        <v>200</v>
      </c>
      <c r="M58" s="66">
        <v>0</v>
      </c>
      <c r="N58" s="44" t="s">
        <v>82</v>
      </c>
      <c r="O58" s="54">
        <v>1611</v>
      </c>
      <c r="P58" s="54">
        <v>4091</v>
      </c>
      <c r="Q58" s="54">
        <v>18</v>
      </c>
      <c r="R58" s="54">
        <v>58</v>
      </c>
      <c r="S58" s="44" t="s">
        <v>348</v>
      </c>
      <c r="T58" s="83" t="s">
        <v>70</v>
      </c>
      <c r="U58" s="44" t="s">
        <v>164</v>
      </c>
      <c r="V58" s="44" t="s">
        <v>72</v>
      </c>
      <c r="W58" s="44" t="s">
        <v>70</v>
      </c>
      <c r="X58" s="44" t="s">
        <v>70</v>
      </c>
      <c r="Y58" s="44" t="s">
        <v>72</v>
      </c>
      <c r="Z58" s="43" t="s">
        <v>349</v>
      </c>
      <c r="AA58" s="43" t="s">
        <v>350</v>
      </c>
      <c r="AB58" s="44" t="s">
        <v>72</v>
      </c>
      <c r="AC58" s="88"/>
      <c r="AD58" s="87"/>
    </row>
    <row r="59" s="8" customFormat="1" ht="76.5" spans="1:30">
      <c r="A59" s="42">
        <v>53</v>
      </c>
      <c r="B59" s="43" t="s">
        <v>21</v>
      </c>
      <c r="C59" s="43" t="s">
        <v>331</v>
      </c>
      <c r="D59" s="43" t="s">
        <v>340</v>
      </c>
      <c r="E59" s="44" t="s">
        <v>63</v>
      </c>
      <c r="F59" s="43" t="s">
        <v>351</v>
      </c>
      <c r="G59" s="54" t="s">
        <v>65</v>
      </c>
      <c r="H59" s="43" t="s">
        <v>205</v>
      </c>
      <c r="I59" s="67" t="s">
        <v>352</v>
      </c>
      <c r="J59" s="66">
        <v>100</v>
      </c>
      <c r="K59" s="66">
        <v>100</v>
      </c>
      <c r="L59" s="66">
        <v>100</v>
      </c>
      <c r="M59" s="66">
        <v>0</v>
      </c>
      <c r="N59" s="44" t="s">
        <v>137</v>
      </c>
      <c r="O59" s="76">
        <v>1022</v>
      </c>
      <c r="P59" s="76">
        <v>2419</v>
      </c>
      <c r="Q59" s="76">
        <v>3</v>
      </c>
      <c r="R59" s="76">
        <v>8</v>
      </c>
      <c r="S59" s="43" t="s">
        <v>353</v>
      </c>
      <c r="T59" s="83" t="s">
        <v>70</v>
      </c>
      <c r="U59" s="44" t="s">
        <v>249</v>
      </c>
      <c r="V59" s="44" t="s">
        <v>72</v>
      </c>
      <c r="W59" s="44" t="s">
        <v>70</v>
      </c>
      <c r="X59" s="44" t="s">
        <v>70</v>
      </c>
      <c r="Y59" s="44" t="s">
        <v>72</v>
      </c>
      <c r="Z59" s="44" t="s">
        <v>250</v>
      </c>
      <c r="AA59" s="43" t="s">
        <v>340</v>
      </c>
      <c r="AB59" s="44" t="s">
        <v>72</v>
      </c>
      <c r="AC59" s="44"/>
      <c r="AD59" s="87"/>
    </row>
    <row r="60" s="8" customFormat="1" ht="25.5" spans="1:30">
      <c r="A60" s="42">
        <v>54</v>
      </c>
      <c r="B60" s="42" t="s">
        <v>21</v>
      </c>
      <c r="C60" s="42" t="s">
        <v>331</v>
      </c>
      <c r="D60" s="42" t="s">
        <v>354</v>
      </c>
      <c r="E60" s="44" t="s">
        <v>283</v>
      </c>
      <c r="F60" s="44" t="s">
        <v>355</v>
      </c>
      <c r="G60" s="54" t="s">
        <v>65</v>
      </c>
      <c r="H60" s="44" t="s">
        <v>66</v>
      </c>
      <c r="I60" s="45" t="s">
        <v>356</v>
      </c>
      <c r="J60" s="66">
        <v>215</v>
      </c>
      <c r="K60" s="66">
        <v>215</v>
      </c>
      <c r="L60" s="66">
        <v>215</v>
      </c>
      <c r="M60" s="66">
        <v>0</v>
      </c>
      <c r="N60" s="44" t="s">
        <v>82</v>
      </c>
      <c r="O60" s="76">
        <v>856</v>
      </c>
      <c r="P60" s="76">
        <v>3424</v>
      </c>
      <c r="Q60" s="76">
        <v>39</v>
      </c>
      <c r="R60" s="76">
        <v>135</v>
      </c>
      <c r="S60" s="44" t="s">
        <v>357</v>
      </c>
      <c r="T60" s="83" t="s">
        <v>70</v>
      </c>
      <c r="U60" s="44" t="s">
        <v>249</v>
      </c>
      <c r="V60" s="44" t="s">
        <v>72</v>
      </c>
      <c r="W60" s="44" t="s">
        <v>70</v>
      </c>
      <c r="X60" s="44" t="s">
        <v>70</v>
      </c>
      <c r="Y60" s="44" t="s">
        <v>72</v>
      </c>
      <c r="Z60" s="43" t="s">
        <v>237</v>
      </c>
      <c r="AA60" s="42" t="s">
        <v>354</v>
      </c>
      <c r="AB60" s="44" t="s">
        <v>72</v>
      </c>
      <c r="AC60" s="88"/>
      <c r="AD60" s="87"/>
    </row>
    <row r="61" s="8" customFormat="1" ht="51" spans="1:30">
      <c r="A61" s="42">
        <v>55</v>
      </c>
      <c r="B61" s="43" t="s">
        <v>21</v>
      </c>
      <c r="C61" s="43" t="s">
        <v>331</v>
      </c>
      <c r="D61" s="43" t="s">
        <v>358</v>
      </c>
      <c r="E61" s="44" t="s">
        <v>240</v>
      </c>
      <c r="F61" s="43" t="s">
        <v>359</v>
      </c>
      <c r="G61" s="54" t="s">
        <v>65</v>
      </c>
      <c r="H61" s="44" t="s">
        <v>66</v>
      </c>
      <c r="I61" s="45" t="s">
        <v>360</v>
      </c>
      <c r="J61" s="66">
        <v>30</v>
      </c>
      <c r="K61" s="66">
        <v>30</v>
      </c>
      <c r="L61" s="66">
        <v>30</v>
      </c>
      <c r="M61" s="66">
        <v>0</v>
      </c>
      <c r="N61" s="44" t="s">
        <v>137</v>
      </c>
      <c r="O61" s="76"/>
      <c r="P61" s="76"/>
      <c r="Q61" s="76"/>
      <c r="R61" s="76"/>
      <c r="S61" s="44" t="s">
        <v>361</v>
      </c>
      <c r="T61" s="83" t="s">
        <v>70</v>
      </c>
      <c r="U61" s="44" t="s">
        <v>171</v>
      </c>
      <c r="V61" s="44" t="s">
        <v>72</v>
      </c>
      <c r="W61" s="44" t="s">
        <v>70</v>
      </c>
      <c r="X61" s="44" t="s">
        <v>70</v>
      </c>
      <c r="Y61" s="44" t="s">
        <v>70</v>
      </c>
      <c r="Z61" s="44" t="s">
        <v>250</v>
      </c>
      <c r="AA61" s="43" t="s">
        <v>358</v>
      </c>
      <c r="AB61" s="44" t="s">
        <v>72</v>
      </c>
      <c r="AC61" s="44"/>
      <c r="AD61" s="87"/>
    </row>
    <row r="62" s="8" customFormat="1" ht="25.5" spans="1:30">
      <c r="A62" s="42">
        <v>56</v>
      </c>
      <c r="B62" s="43" t="s">
        <v>21</v>
      </c>
      <c r="C62" s="43" t="s">
        <v>362</v>
      </c>
      <c r="D62" s="43" t="s">
        <v>363</v>
      </c>
      <c r="E62" s="44" t="s">
        <v>115</v>
      </c>
      <c r="F62" s="44" t="s">
        <v>364</v>
      </c>
      <c r="G62" s="54" t="s">
        <v>65</v>
      </c>
      <c r="H62" s="44" t="s">
        <v>66</v>
      </c>
      <c r="I62" s="45" t="s">
        <v>365</v>
      </c>
      <c r="J62" s="66">
        <v>71.1</v>
      </c>
      <c r="K62" s="66">
        <v>71.1</v>
      </c>
      <c r="L62" s="66">
        <v>45</v>
      </c>
      <c r="M62" s="66">
        <v>26.1</v>
      </c>
      <c r="N62" s="44" t="s">
        <v>82</v>
      </c>
      <c r="O62" s="78">
        <v>42</v>
      </c>
      <c r="P62" s="78">
        <v>127</v>
      </c>
      <c r="Q62" s="78">
        <v>13</v>
      </c>
      <c r="R62" s="78">
        <v>49</v>
      </c>
      <c r="S62" s="83" t="s">
        <v>366</v>
      </c>
      <c r="T62" s="83" t="s">
        <v>70</v>
      </c>
      <c r="U62" s="44" t="s">
        <v>171</v>
      </c>
      <c r="V62" s="44" t="s">
        <v>72</v>
      </c>
      <c r="W62" s="44" t="s">
        <v>70</v>
      </c>
      <c r="X62" s="44" t="s">
        <v>70</v>
      </c>
      <c r="Y62" s="44" t="s">
        <v>70</v>
      </c>
      <c r="Z62" s="43" t="s">
        <v>237</v>
      </c>
      <c r="AA62" s="43" t="s">
        <v>363</v>
      </c>
      <c r="AB62" s="44" t="s">
        <v>72</v>
      </c>
      <c r="AC62" s="88"/>
      <c r="AD62" s="87"/>
    </row>
    <row r="63" s="9" customFormat="1" ht="25.5" spans="1:30">
      <c r="A63" s="42">
        <v>57</v>
      </c>
      <c r="B63" s="43" t="s">
        <v>21</v>
      </c>
      <c r="C63" s="43" t="s">
        <v>362</v>
      </c>
      <c r="D63" s="43" t="s">
        <v>367</v>
      </c>
      <c r="E63" s="44" t="s">
        <v>283</v>
      </c>
      <c r="F63" s="44" t="s">
        <v>368</v>
      </c>
      <c r="G63" s="54" t="s">
        <v>65</v>
      </c>
      <c r="H63" s="44" t="s">
        <v>66</v>
      </c>
      <c r="I63" s="45" t="s">
        <v>369</v>
      </c>
      <c r="J63" s="66">
        <v>150</v>
      </c>
      <c r="K63" s="66">
        <v>150</v>
      </c>
      <c r="L63" s="66">
        <v>150</v>
      </c>
      <c r="M63" s="66"/>
      <c r="N63" s="44" t="s">
        <v>82</v>
      </c>
      <c r="O63" s="78">
        <v>284</v>
      </c>
      <c r="P63" s="78">
        <v>857</v>
      </c>
      <c r="Q63" s="78">
        <v>21</v>
      </c>
      <c r="R63" s="78">
        <v>70</v>
      </c>
      <c r="S63" s="44" t="s">
        <v>370</v>
      </c>
      <c r="T63" s="83" t="s">
        <v>70</v>
      </c>
      <c r="U63" s="44" t="s">
        <v>164</v>
      </c>
      <c r="V63" s="44" t="s">
        <v>72</v>
      </c>
      <c r="W63" s="44" t="s">
        <v>70</v>
      </c>
      <c r="X63" s="44" t="s">
        <v>70</v>
      </c>
      <c r="Y63" s="44" t="s">
        <v>72</v>
      </c>
      <c r="Z63" s="43" t="s">
        <v>237</v>
      </c>
      <c r="AA63" s="43" t="s">
        <v>371</v>
      </c>
      <c r="AB63" s="44" t="s">
        <v>72</v>
      </c>
      <c r="AC63" s="88"/>
      <c r="AD63" s="87"/>
    </row>
    <row r="64" s="8" customFormat="1" ht="25.5" spans="1:30">
      <c r="A64" s="42">
        <v>58</v>
      </c>
      <c r="B64" s="43" t="s">
        <v>21</v>
      </c>
      <c r="C64" s="43" t="s">
        <v>362</v>
      </c>
      <c r="D64" s="43" t="s">
        <v>371</v>
      </c>
      <c r="E64" s="44" t="s">
        <v>372</v>
      </c>
      <c r="F64" s="44" t="s">
        <v>373</v>
      </c>
      <c r="G64" s="54" t="s">
        <v>65</v>
      </c>
      <c r="H64" s="44" t="s">
        <v>66</v>
      </c>
      <c r="I64" s="45" t="s">
        <v>374</v>
      </c>
      <c r="J64" s="66">
        <v>150</v>
      </c>
      <c r="K64" s="66">
        <v>150</v>
      </c>
      <c r="L64" s="66">
        <v>150</v>
      </c>
      <c r="M64" s="66">
        <v>0</v>
      </c>
      <c r="N64" s="44" t="s">
        <v>82</v>
      </c>
      <c r="O64" s="78">
        <v>221</v>
      </c>
      <c r="P64" s="78">
        <v>657</v>
      </c>
      <c r="Q64" s="78">
        <v>8</v>
      </c>
      <c r="R64" s="78">
        <v>23</v>
      </c>
      <c r="S64" s="44" t="s">
        <v>375</v>
      </c>
      <c r="T64" s="83" t="s">
        <v>70</v>
      </c>
      <c r="U64" s="44" t="s">
        <v>249</v>
      </c>
      <c r="V64" s="44" t="s">
        <v>72</v>
      </c>
      <c r="W64" s="44" t="s">
        <v>70</v>
      </c>
      <c r="X64" s="44" t="s">
        <v>70</v>
      </c>
      <c r="Y64" s="44" t="s">
        <v>72</v>
      </c>
      <c r="Z64" s="43" t="s">
        <v>237</v>
      </c>
      <c r="AA64" s="43" t="s">
        <v>371</v>
      </c>
      <c r="AB64" s="44" t="s">
        <v>72</v>
      </c>
      <c r="AC64" s="88"/>
      <c r="AD64" s="87"/>
    </row>
    <row r="65" s="8" customFormat="1" ht="51" spans="1:30">
      <c r="A65" s="42">
        <v>59</v>
      </c>
      <c r="B65" s="43" t="s">
        <v>21</v>
      </c>
      <c r="C65" s="43" t="s">
        <v>362</v>
      </c>
      <c r="D65" s="43" t="s">
        <v>363</v>
      </c>
      <c r="E65" s="44" t="s">
        <v>233</v>
      </c>
      <c r="F65" s="44" t="s">
        <v>376</v>
      </c>
      <c r="G65" s="54" t="s">
        <v>65</v>
      </c>
      <c r="H65" s="44" t="s">
        <v>66</v>
      </c>
      <c r="I65" s="67" t="s">
        <v>377</v>
      </c>
      <c r="J65" s="66">
        <v>100</v>
      </c>
      <c r="K65" s="66">
        <v>100</v>
      </c>
      <c r="L65" s="66">
        <v>100</v>
      </c>
      <c r="M65" s="66">
        <v>0</v>
      </c>
      <c r="N65" s="44" t="s">
        <v>137</v>
      </c>
      <c r="O65" s="78">
        <v>42</v>
      </c>
      <c r="P65" s="78">
        <v>127</v>
      </c>
      <c r="Q65" s="78">
        <v>13</v>
      </c>
      <c r="R65" s="78">
        <v>49</v>
      </c>
      <c r="S65" s="43" t="s">
        <v>378</v>
      </c>
      <c r="T65" s="83" t="s">
        <v>70</v>
      </c>
      <c r="U65" s="44" t="s">
        <v>164</v>
      </c>
      <c r="V65" s="44" t="s">
        <v>72</v>
      </c>
      <c r="W65" s="44" t="s">
        <v>70</v>
      </c>
      <c r="X65" s="44" t="s">
        <v>70</v>
      </c>
      <c r="Y65" s="44" t="s">
        <v>70</v>
      </c>
      <c r="Z65" s="44" t="s">
        <v>250</v>
      </c>
      <c r="AA65" s="43" t="s">
        <v>363</v>
      </c>
      <c r="AB65" s="44" t="s">
        <v>72</v>
      </c>
      <c r="AC65" s="44"/>
      <c r="AD65" s="87"/>
    </row>
    <row r="66" s="8" customFormat="1" ht="25.5" spans="1:30">
      <c r="A66" s="42">
        <v>60</v>
      </c>
      <c r="B66" s="43" t="s">
        <v>21</v>
      </c>
      <c r="C66" s="43" t="s">
        <v>362</v>
      </c>
      <c r="D66" s="43" t="s">
        <v>363</v>
      </c>
      <c r="E66" s="44" t="s">
        <v>102</v>
      </c>
      <c r="F66" s="44" t="s">
        <v>379</v>
      </c>
      <c r="G66" s="54" t="s">
        <v>65</v>
      </c>
      <c r="H66" s="44" t="s">
        <v>66</v>
      </c>
      <c r="I66" s="67" t="s">
        <v>380</v>
      </c>
      <c r="J66" s="66">
        <v>140</v>
      </c>
      <c r="K66" s="66">
        <v>140</v>
      </c>
      <c r="L66" s="66">
        <v>140</v>
      </c>
      <c r="M66" s="66">
        <v>0</v>
      </c>
      <c r="N66" s="44" t="s">
        <v>125</v>
      </c>
      <c r="O66" s="77">
        <v>122</v>
      </c>
      <c r="P66" s="77">
        <v>440</v>
      </c>
      <c r="Q66" s="77">
        <v>53</v>
      </c>
      <c r="R66" s="77">
        <v>188</v>
      </c>
      <c r="S66" s="43" t="s">
        <v>381</v>
      </c>
      <c r="T66" s="83" t="s">
        <v>70</v>
      </c>
      <c r="U66" s="44" t="s">
        <v>249</v>
      </c>
      <c r="V66" s="44" t="s">
        <v>72</v>
      </c>
      <c r="W66" s="44" t="s">
        <v>70</v>
      </c>
      <c r="X66" s="44" t="s">
        <v>70</v>
      </c>
      <c r="Y66" s="44" t="s">
        <v>72</v>
      </c>
      <c r="Z66" s="43" t="s">
        <v>287</v>
      </c>
      <c r="AA66" s="43" t="s">
        <v>363</v>
      </c>
      <c r="AB66" s="44" t="s">
        <v>72</v>
      </c>
      <c r="AC66" s="88"/>
      <c r="AD66" s="87"/>
    </row>
    <row r="67" s="8" customFormat="1" ht="51" spans="1:30">
      <c r="A67" s="42">
        <v>61</v>
      </c>
      <c r="B67" s="43" t="s">
        <v>21</v>
      </c>
      <c r="C67" s="43" t="s">
        <v>382</v>
      </c>
      <c r="D67" s="43" t="s">
        <v>383</v>
      </c>
      <c r="E67" s="44" t="s">
        <v>260</v>
      </c>
      <c r="F67" s="44" t="s">
        <v>384</v>
      </c>
      <c r="G67" s="54" t="s">
        <v>65</v>
      </c>
      <c r="H67" s="44" t="s">
        <v>66</v>
      </c>
      <c r="I67" s="45" t="s">
        <v>385</v>
      </c>
      <c r="J67" s="66">
        <v>150</v>
      </c>
      <c r="K67" s="66">
        <v>150</v>
      </c>
      <c r="L67" s="66">
        <v>100</v>
      </c>
      <c r="M67" s="66">
        <v>50</v>
      </c>
      <c r="N67" s="44" t="s">
        <v>82</v>
      </c>
      <c r="O67" s="76">
        <v>562</v>
      </c>
      <c r="P67" s="76">
        <v>1775</v>
      </c>
      <c r="Q67" s="76">
        <v>109</v>
      </c>
      <c r="R67" s="76">
        <v>388</v>
      </c>
      <c r="S67" s="44" t="s">
        <v>335</v>
      </c>
      <c r="T67" s="83" t="s">
        <v>70</v>
      </c>
      <c r="U67" s="44" t="s">
        <v>171</v>
      </c>
      <c r="V67" s="44" t="s">
        <v>72</v>
      </c>
      <c r="W67" s="44" t="s">
        <v>70</v>
      </c>
      <c r="X67" s="44" t="s">
        <v>70</v>
      </c>
      <c r="Y67" s="44" t="s">
        <v>70</v>
      </c>
      <c r="Z67" s="43" t="s">
        <v>237</v>
      </c>
      <c r="AA67" s="43" t="s">
        <v>383</v>
      </c>
      <c r="AB67" s="44" t="s">
        <v>72</v>
      </c>
      <c r="AC67" s="88"/>
      <c r="AD67" s="87"/>
    </row>
    <row r="68" s="8" customFormat="1" ht="25.5" spans="1:30">
      <c r="A68" s="42">
        <v>62</v>
      </c>
      <c r="B68" s="43" t="s">
        <v>21</v>
      </c>
      <c r="C68" s="43" t="s">
        <v>386</v>
      </c>
      <c r="D68" s="43" t="s">
        <v>387</v>
      </c>
      <c r="E68" s="44" t="s">
        <v>245</v>
      </c>
      <c r="F68" s="44" t="s">
        <v>388</v>
      </c>
      <c r="G68" s="54" t="s">
        <v>65</v>
      </c>
      <c r="H68" s="44" t="s">
        <v>66</v>
      </c>
      <c r="I68" s="45" t="s">
        <v>389</v>
      </c>
      <c r="J68" s="66">
        <v>180</v>
      </c>
      <c r="K68" s="66">
        <v>180</v>
      </c>
      <c r="L68" s="66">
        <v>180</v>
      </c>
      <c r="M68" s="66">
        <v>0</v>
      </c>
      <c r="N68" s="44" t="s">
        <v>82</v>
      </c>
      <c r="O68" s="76">
        <v>767</v>
      </c>
      <c r="P68" s="76">
        <v>2221</v>
      </c>
      <c r="Q68" s="76">
        <v>129</v>
      </c>
      <c r="R68" s="76">
        <v>454</v>
      </c>
      <c r="S68" s="44" t="s">
        <v>390</v>
      </c>
      <c r="T68" s="83" t="s">
        <v>70</v>
      </c>
      <c r="U68" s="44" t="s">
        <v>249</v>
      </c>
      <c r="V68" s="44" t="s">
        <v>72</v>
      </c>
      <c r="W68" s="44" t="s">
        <v>70</v>
      </c>
      <c r="X68" s="44" t="s">
        <v>70</v>
      </c>
      <c r="Y68" s="44" t="s">
        <v>72</v>
      </c>
      <c r="Z68" s="43" t="s">
        <v>237</v>
      </c>
      <c r="AA68" s="43" t="s">
        <v>387</v>
      </c>
      <c r="AB68" s="44" t="s">
        <v>72</v>
      </c>
      <c r="AC68" s="88"/>
      <c r="AD68" s="87"/>
    </row>
    <row r="69" s="9" customFormat="1" ht="51" spans="1:30">
      <c r="A69" s="42">
        <v>63</v>
      </c>
      <c r="B69" s="43" t="s">
        <v>21</v>
      </c>
      <c r="C69" s="43" t="s">
        <v>386</v>
      </c>
      <c r="D69" s="43" t="s">
        <v>391</v>
      </c>
      <c r="E69" s="44" t="s">
        <v>102</v>
      </c>
      <c r="F69" s="86" t="s">
        <v>392</v>
      </c>
      <c r="G69" s="54" t="s">
        <v>65</v>
      </c>
      <c r="H69" s="44" t="s">
        <v>66</v>
      </c>
      <c r="I69" s="67" t="s">
        <v>393</v>
      </c>
      <c r="J69" s="66">
        <v>100</v>
      </c>
      <c r="K69" s="66">
        <v>100</v>
      </c>
      <c r="L69" s="66">
        <v>100</v>
      </c>
      <c r="M69" s="66">
        <v>0</v>
      </c>
      <c r="N69" s="44" t="s">
        <v>82</v>
      </c>
      <c r="O69" s="76"/>
      <c r="P69" s="78"/>
      <c r="Q69" s="78"/>
      <c r="R69" s="78"/>
      <c r="S69" s="94" t="s">
        <v>394</v>
      </c>
      <c r="T69" s="83" t="s">
        <v>70</v>
      </c>
      <c r="U69" s="44" t="s">
        <v>249</v>
      </c>
      <c r="V69" s="44" t="s">
        <v>72</v>
      </c>
      <c r="W69" s="44" t="s">
        <v>70</v>
      </c>
      <c r="X69" s="44" t="s">
        <v>70</v>
      </c>
      <c r="Y69" s="44" t="s">
        <v>72</v>
      </c>
      <c r="Z69" s="43" t="s">
        <v>237</v>
      </c>
      <c r="AA69" s="44" t="s">
        <v>391</v>
      </c>
      <c r="AB69" s="44" t="s">
        <v>72</v>
      </c>
      <c r="AC69" s="88"/>
      <c r="AD69" s="87"/>
    </row>
    <row r="70" s="10" customFormat="1" ht="102" spans="1:30">
      <c r="A70" s="42">
        <v>64</v>
      </c>
      <c r="B70" s="43" t="s">
        <v>21</v>
      </c>
      <c r="C70" s="43" t="s">
        <v>386</v>
      </c>
      <c r="D70" s="43" t="s">
        <v>395</v>
      </c>
      <c r="E70" s="44" t="s">
        <v>372</v>
      </c>
      <c r="F70" s="43" t="s">
        <v>396</v>
      </c>
      <c r="G70" s="54" t="s">
        <v>65</v>
      </c>
      <c r="H70" s="44" t="s">
        <v>205</v>
      </c>
      <c r="I70" s="67" t="s">
        <v>397</v>
      </c>
      <c r="J70" s="68">
        <v>100</v>
      </c>
      <c r="K70" s="68">
        <v>100</v>
      </c>
      <c r="L70" s="68">
        <v>100</v>
      </c>
      <c r="M70" s="66">
        <v>0</v>
      </c>
      <c r="N70" s="44" t="s">
        <v>137</v>
      </c>
      <c r="O70" s="78"/>
      <c r="P70" s="78"/>
      <c r="Q70" s="78"/>
      <c r="R70" s="78"/>
      <c r="S70" s="48" t="s">
        <v>398</v>
      </c>
      <c r="T70" s="83" t="s">
        <v>70</v>
      </c>
      <c r="U70" s="44" t="s">
        <v>249</v>
      </c>
      <c r="V70" s="44" t="s">
        <v>72</v>
      </c>
      <c r="W70" s="44" t="s">
        <v>70</v>
      </c>
      <c r="X70" s="44" t="s">
        <v>70</v>
      </c>
      <c r="Y70" s="44" t="s">
        <v>72</v>
      </c>
      <c r="Z70" s="44" t="s">
        <v>250</v>
      </c>
      <c r="AA70" s="43" t="s">
        <v>395</v>
      </c>
      <c r="AB70" s="44" t="s">
        <v>72</v>
      </c>
      <c r="AC70" s="44"/>
      <c r="AD70" s="87"/>
    </row>
    <row r="71" s="10" customFormat="1" ht="25.5" spans="1:30">
      <c r="A71" s="42">
        <v>65</v>
      </c>
      <c r="B71" s="43" t="s">
        <v>21</v>
      </c>
      <c r="C71" s="43"/>
      <c r="D71" s="48"/>
      <c r="E71" s="44" t="s">
        <v>399</v>
      </c>
      <c r="F71" s="48" t="s">
        <v>400</v>
      </c>
      <c r="G71" s="54" t="s">
        <v>65</v>
      </c>
      <c r="H71" s="44" t="s">
        <v>66</v>
      </c>
      <c r="I71" s="65" t="s">
        <v>401</v>
      </c>
      <c r="J71" s="66">
        <v>150</v>
      </c>
      <c r="K71" s="66">
        <v>150</v>
      </c>
      <c r="L71" s="66">
        <v>150</v>
      </c>
      <c r="M71" s="66">
        <v>0</v>
      </c>
      <c r="N71" s="44" t="s">
        <v>82</v>
      </c>
      <c r="O71" s="76">
        <v>900</v>
      </c>
      <c r="P71" s="76">
        <v>3100</v>
      </c>
      <c r="Q71" s="76">
        <v>900</v>
      </c>
      <c r="R71" s="76">
        <v>3100</v>
      </c>
      <c r="S71" s="83" t="s">
        <v>402</v>
      </c>
      <c r="T71" s="44" t="s">
        <v>72</v>
      </c>
      <c r="U71" s="44" t="s">
        <v>164</v>
      </c>
      <c r="V71" s="44" t="s">
        <v>165</v>
      </c>
      <c r="W71" s="44" t="s">
        <v>70</v>
      </c>
      <c r="X71" s="44" t="s">
        <v>70</v>
      </c>
      <c r="Y71" s="44" t="s">
        <v>70</v>
      </c>
      <c r="Z71" s="43" t="s">
        <v>237</v>
      </c>
      <c r="AA71" s="44" t="s">
        <v>166</v>
      </c>
      <c r="AB71" s="44" t="s">
        <v>72</v>
      </c>
      <c r="AC71" s="96"/>
      <c r="AD71" s="87"/>
    </row>
    <row r="72" s="10" customFormat="1" ht="51" spans="1:30">
      <c r="A72" s="42">
        <v>66</v>
      </c>
      <c r="B72" s="43" t="s">
        <v>21</v>
      </c>
      <c r="C72" s="43"/>
      <c r="D72" s="48"/>
      <c r="E72" s="44" t="s">
        <v>167</v>
      </c>
      <c r="F72" s="48" t="s">
        <v>403</v>
      </c>
      <c r="G72" s="54" t="s">
        <v>65</v>
      </c>
      <c r="H72" s="44" t="s">
        <v>66</v>
      </c>
      <c r="I72" s="65" t="s">
        <v>404</v>
      </c>
      <c r="J72" s="66">
        <v>140</v>
      </c>
      <c r="K72" s="66">
        <v>140</v>
      </c>
      <c r="L72" s="66">
        <v>140</v>
      </c>
      <c r="M72" s="66">
        <v>0</v>
      </c>
      <c r="N72" s="44" t="s">
        <v>82</v>
      </c>
      <c r="O72" s="76">
        <v>460</v>
      </c>
      <c r="P72" s="76">
        <v>460</v>
      </c>
      <c r="Q72" s="76">
        <v>460</v>
      </c>
      <c r="R72" s="76">
        <v>460</v>
      </c>
      <c r="S72" s="83" t="s">
        <v>405</v>
      </c>
      <c r="T72" s="48" t="s">
        <v>72</v>
      </c>
      <c r="U72" s="44" t="s">
        <v>171</v>
      </c>
      <c r="V72" s="44" t="s">
        <v>165</v>
      </c>
      <c r="W72" s="44" t="s">
        <v>70</v>
      </c>
      <c r="X72" s="44" t="s">
        <v>70</v>
      </c>
      <c r="Y72" s="44" t="s">
        <v>70</v>
      </c>
      <c r="Z72" s="43" t="s">
        <v>406</v>
      </c>
      <c r="AA72" s="44" t="s">
        <v>166</v>
      </c>
      <c r="AB72" s="44" t="s">
        <v>72</v>
      </c>
      <c r="AC72" s="96"/>
      <c r="AD72" s="87"/>
    </row>
    <row r="73" s="10" customFormat="1" ht="25.5" spans="1:30">
      <c r="A73" s="42">
        <v>67</v>
      </c>
      <c r="B73" s="43" t="s">
        <v>21</v>
      </c>
      <c r="C73" s="43"/>
      <c r="D73" s="48"/>
      <c r="E73" s="44" t="s">
        <v>407</v>
      </c>
      <c r="F73" s="48" t="s">
        <v>408</v>
      </c>
      <c r="G73" s="54" t="s">
        <v>65</v>
      </c>
      <c r="H73" s="44" t="s">
        <v>66</v>
      </c>
      <c r="I73" s="65" t="s">
        <v>409</v>
      </c>
      <c r="J73" s="66">
        <v>350</v>
      </c>
      <c r="K73" s="66">
        <v>350</v>
      </c>
      <c r="L73" s="66">
        <v>350</v>
      </c>
      <c r="M73" s="66">
        <v>0</v>
      </c>
      <c r="N73" s="44" t="s">
        <v>82</v>
      </c>
      <c r="O73" s="76">
        <v>230</v>
      </c>
      <c r="P73" s="76">
        <v>230</v>
      </c>
      <c r="Q73" s="76">
        <v>230</v>
      </c>
      <c r="R73" s="76">
        <v>230</v>
      </c>
      <c r="S73" s="83" t="s">
        <v>410</v>
      </c>
      <c r="T73" s="48" t="s">
        <v>72</v>
      </c>
      <c r="U73" s="44" t="s">
        <v>171</v>
      </c>
      <c r="V73" s="44" t="s">
        <v>165</v>
      </c>
      <c r="W73" s="44" t="s">
        <v>70</v>
      </c>
      <c r="X73" s="44" t="s">
        <v>70</v>
      </c>
      <c r="Y73" s="44" t="s">
        <v>70</v>
      </c>
      <c r="Z73" s="43" t="s">
        <v>237</v>
      </c>
      <c r="AA73" s="44" t="s">
        <v>166</v>
      </c>
      <c r="AB73" s="44" t="s">
        <v>72</v>
      </c>
      <c r="AC73" s="96"/>
      <c r="AD73" s="87"/>
    </row>
    <row r="74" s="10" customFormat="1" ht="25.5" spans="1:30">
      <c r="A74" s="42">
        <v>68</v>
      </c>
      <c r="B74" s="43" t="s">
        <v>21</v>
      </c>
      <c r="C74" s="43"/>
      <c r="D74" s="48"/>
      <c r="E74" s="44" t="s">
        <v>186</v>
      </c>
      <c r="F74" s="48" t="s">
        <v>411</v>
      </c>
      <c r="G74" s="54" t="s">
        <v>65</v>
      </c>
      <c r="H74" s="44" t="s">
        <v>66</v>
      </c>
      <c r="I74" s="67" t="s">
        <v>412</v>
      </c>
      <c r="J74" s="66">
        <v>20</v>
      </c>
      <c r="K74" s="66">
        <v>20</v>
      </c>
      <c r="L74" s="66">
        <v>20</v>
      </c>
      <c r="M74" s="66">
        <v>0</v>
      </c>
      <c r="N74" s="44" t="s">
        <v>82</v>
      </c>
      <c r="O74" s="76">
        <v>35</v>
      </c>
      <c r="P74" s="76">
        <v>35</v>
      </c>
      <c r="Q74" s="76">
        <v>35</v>
      </c>
      <c r="R74" s="76">
        <v>35</v>
      </c>
      <c r="S74" s="83" t="s">
        <v>413</v>
      </c>
      <c r="T74" s="48" t="s">
        <v>72</v>
      </c>
      <c r="U74" s="44" t="s">
        <v>171</v>
      </c>
      <c r="V74" s="44" t="s">
        <v>165</v>
      </c>
      <c r="W74" s="44" t="s">
        <v>70</v>
      </c>
      <c r="X74" s="44" t="s">
        <v>70</v>
      </c>
      <c r="Y74" s="44" t="s">
        <v>70</v>
      </c>
      <c r="Z74" s="43" t="s">
        <v>237</v>
      </c>
      <c r="AA74" s="44" t="s">
        <v>166</v>
      </c>
      <c r="AB74" s="44" t="s">
        <v>72</v>
      </c>
      <c r="AC74" s="96"/>
      <c r="AD74" s="87"/>
    </row>
    <row r="75" s="10" customFormat="1" ht="25.5" spans="1:30">
      <c r="A75" s="42">
        <v>69</v>
      </c>
      <c r="B75" s="43" t="s">
        <v>21</v>
      </c>
      <c r="C75" s="43"/>
      <c r="D75" s="48"/>
      <c r="E75" s="44" t="s">
        <v>173</v>
      </c>
      <c r="F75" s="43" t="s">
        <v>414</v>
      </c>
      <c r="G75" s="54" t="s">
        <v>65</v>
      </c>
      <c r="H75" s="44" t="s">
        <v>66</v>
      </c>
      <c r="I75" s="67" t="s">
        <v>415</v>
      </c>
      <c r="J75" s="66">
        <v>60</v>
      </c>
      <c r="K75" s="66">
        <v>60</v>
      </c>
      <c r="L75" s="66">
        <v>60</v>
      </c>
      <c r="M75" s="66">
        <v>0</v>
      </c>
      <c r="N75" s="44" t="s">
        <v>82</v>
      </c>
      <c r="O75" s="76"/>
      <c r="P75" s="76">
        <v>245</v>
      </c>
      <c r="Q75" s="76">
        <v>10</v>
      </c>
      <c r="R75" s="76">
        <v>10</v>
      </c>
      <c r="S75" s="83" t="s">
        <v>416</v>
      </c>
      <c r="T75" s="48" t="s">
        <v>72</v>
      </c>
      <c r="U75" s="44" t="s">
        <v>171</v>
      </c>
      <c r="V75" s="44" t="s">
        <v>165</v>
      </c>
      <c r="W75" s="44" t="s">
        <v>70</v>
      </c>
      <c r="X75" s="44" t="s">
        <v>70</v>
      </c>
      <c r="Y75" s="44" t="s">
        <v>70</v>
      </c>
      <c r="Z75" s="43" t="s">
        <v>237</v>
      </c>
      <c r="AA75" s="44" t="s">
        <v>166</v>
      </c>
      <c r="AB75" s="44" t="s">
        <v>72</v>
      </c>
      <c r="AC75" s="96"/>
      <c r="AD75" s="87"/>
    </row>
    <row r="76" s="10" customFormat="1" ht="25.5" spans="1:30">
      <c r="A76" s="42">
        <v>70</v>
      </c>
      <c r="B76" s="43" t="s">
        <v>21</v>
      </c>
      <c r="C76" s="43"/>
      <c r="D76" s="48"/>
      <c r="E76" s="44" t="s">
        <v>417</v>
      </c>
      <c r="F76" s="48" t="s">
        <v>418</v>
      </c>
      <c r="G76" s="54" t="s">
        <v>65</v>
      </c>
      <c r="H76" s="44" t="s">
        <v>66</v>
      </c>
      <c r="I76" s="65" t="s">
        <v>419</v>
      </c>
      <c r="J76" s="66">
        <v>100</v>
      </c>
      <c r="K76" s="66">
        <v>100</v>
      </c>
      <c r="L76" s="66">
        <v>100</v>
      </c>
      <c r="M76" s="66">
        <v>0</v>
      </c>
      <c r="N76" s="44" t="s">
        <v>82</v>
      </c>
      <c r="O76" s="76">
        <v>200</v>
      </c>
      <c r="P76" s="76">
        <v>200</v>
      </c>
      <c r="Q76" s="76">
        <v>200</v>
      </c>
      <c r="R76" s="76">
        <v>200</v>
      </c>
      <c r="S76" s="44" t="s">
        <v>420</v>
      </c>
      <c r="T76" s="48" t="s">
        <v>72</v>
      </c>
      <c r="U76" s="44" t="s">
        <v>171</v>
      </c>
      <c r="V76" s="44" t="s">
        <v>165</v>
      </c>
      <c r="W76" s="44" t="s">
        <v>70</v>
      </c>
      <c r="X76" s="44" t="s">
        <v>70</v>
      </c>
      <c r="Y76" s="44" t="s">
        <v>70</v>
      </c>
      <c r="Z76" s="43" t="s">
        <v>237</v>
      </c>
      <c r="AA76" s="44" t="s">
        <v>166</v>
      </c>
      <c r="AB76" s="44" t="s">
        <v>72</v>
      </c>
      <c r="AC76" s="96"/>
      <c r="AD76" s="87"/>
    </row>
    <row r="77" s="10" customFormat="1" ht="25.5" spans="1:30">
      <c r="A77" s="42">
        <v>71</v>
      </c>
      <c r="B77" s="43" t="s">
        <v>21</v>
      </c>
      <c r="C77" s="43"/>
      <c r="D77" s="48"/>
      <c r="E77" s="44" t="s">
        <v>421</v>
      </c>
      <c r="F77" s="48" t="s">
        <v>422</v>
      </c>
      <c r="G77" s="54" t="s">
        <v>65</v>
      </c>
      <c r="H77" s="44" t="s">
        <v>66</v>
      </c>
      <c r="I77" s="65" t="s">
        <v>423</v>
      </c>
      <c r="J77" s="66">
        <v>50</v>
      </c>
      <c r="K77" s="66">
        <v>50</v>
      </c>
      <c r="L77" s="66">
        <v>50</v>
      </c>
      <c r="M77" s="66">
        <v>0</v>
      </c>
      <c r="N77" s="44" t="s">
        <v>82</v>
      </c>
      <c r="O77" s="93"/>
      <c r="P77" s="93"/>
      <c r="Q77" s="76"/>
      <c r="R77" s="76"/>
      <c r="S77" s="48" t="s">
        <v>424</v>
      </c>
      <c r="T77" s="48" t="s">
        <v>72</v>
      </c>
      <c r="U77" s="44" t="s">
        <v>171</v>
      </c>
      <c r="V77" s="44" t="s">
        <v>165</v>
      </c>
      <c r="W77" s="44" t="s">
        <v>70</v>
      </c>
      <c r="X77" s="44" t="s">
        <v>70</v>
      </c>
      <c r="Y77" s="44" t="s">
        <v>70</v>
      </c>
      <c r="Z77" s="43" t="s">
        <v>237</v>
      </c>
      <c r="AA77" s="44" t="s">
        <v>166</v>
      </c>
      <c r="AB77" s="44" t="s">
        <v>72</v>
      </c>
      <c r="AC77" s="96"/>
      <c r="AD77" s="87"/>
    </row>
    <row r="78" s="10" customFormat="1" ht="25.5" spans="1:30">
      <c r="A78" s="42">
        <v>72</v>
      </c>
      <c r="B78" s="42" t="s">
        <v>22</v>
      </c>
      <c r="C78" s="42"/>
      <c r="D78" s="42"/>
      <c r="E78" s="44" t="s">
        <v>160</v>
      </c>
      <c r="F78" s="43" t="s">
        <v>425</v>
      </c>
      <c r="G78" s="54" t="s">
        <v>65</v>
      </c>
      <c r="H78" s="44" t="s">
        <v>66</v>
      </c>
      <c r="I78" s="44" t="s">
        <v>426</v>
      </c>
      <c r="J78" s="66">
        <v>160</v>
      </c>
      <c r="K78" s="66">
        <f t="shared" ref="K78:K85" si="4">SUM(L78:M78)</f>
        <v>160</v>
      </c>
      <c r="L78" s="66">
        <v>160</v>
      </c>
      <c r="M78" s="66"/>
      <c r="N78" s="44" t="s">
        <v>82</v>
      </c>
      <c r="O78" s="54">
        <v>749</v>
      </c>
      <c r="P78" s="54">
        <v>749</v>
      </c>
      <c r="Q78" s="54">
        <v>749</v>
      </c>
      <c r="R78" s="54">
        <v>749</v>
      </c>
      <c r="S78" s="44" t="s">
        <v>427</v>
      </c>
      <c r="T78" s="44" t="s">
        <v>72</v>
      </c>
      <c r="U78" s="86" t="s">
        <v>164</v>
      </c>
      <c r="V78" s="44" t="s">
        <v>165</v>
      </c>
      <c r="W78" s="44" t="s">
        <v>70</v>
      </c>
      <c r="X78" s="44" t="s">
        <v>165</v>
      </c>
      <c r="Y78" s="44" t="s">
        <v>70</v>
      </c>
      <c r="Z78" s="44" t="s">
        <v>428</v>
      </c>
      <c r="AA78" s="44" t="s">
        <v>166</v>
      </c>
      <c r="AB78" s="44" t="s">
        <v>72</v>
      </c>
      <c r="AC78" s="96"/>
      <c r="AD78" s="87"/>
    </row>
    <row r="79" s="10" customFormat="1" ht="25.5" spans="1:30">
      <c r="A79" s="42">
        <v>73</v>
      </c>
      <c r="B79" s="42" t="s">
        <v>22</v>
      </c>
      <c r="C79" s="42"/>
      <c r="D79" s="42"/>
      <c r="E79" s="44" t="s">
        <v>407</v>
      </c>
      <c r="F79" s="43" t="s">
        <v>429</v>
      </c>
      <c r="G79" s="54" t="s">
        <v>65</v>
      </c>
      <c r="H79" s="44" t="s">
        <v>66</v>
      </c>
      <c r="I79" s="44" t="s">
        <v>430</v>
      </c>
      <c r="J79" s="66">
        <v>1081.2</v>
      </c>
      <c r="K79" s="66">
        <f t="shared" si="4"/>
        <v>1081.2</v>
      </c>
      <c r="L79" s="66">
        <v>1081.2</v>
      </c>
      <c r="M79" s="66"/>
      <c r="N79" s="44" t="s">
        <v>82</v>
      </c>
      <c r="O79" s="54">
        <v>416</v>
      </c>
      <c r="P79" s="54">
        <v>416</v>
      </c>
      <c r="Q79" s="54">
        <v>416</v>
      </c>
      <c r="R79" s="54">
        <v>416</v>
      </c>
      <c r="S79" s="44" t="s">
        <v>431</v>
      </c>
      <c r="T79" s="44" t="s">
        <v>72</v>
      </c>
      <c r="U79" s="44" t="s">
        <v>171</v>
      </c>
      <c r="V79" s="44" t="s">
        <v>165</v>
      </c>
      <c r="W79" s="44" t="s">
        <v>70</v>
      </c>
      <c r="X79" s="44" t="s">
        <v>165</v>
      </c>
      <c r="Y79" s="44" t="s">
        <v>70</v>
      </c>
      <c r="Z79" s="44" t="s">
        <v>428</v>
      </c>
      <c r="AA79" s="44" t="s">
        <v>166</v>
      </c>
      <c r="AB79" s="44" t="s">
        <v>72</v>
      </c>
      <c r="AC79" s="96"/>
      <c r="AD79" s="87"/>
    </row>
    <row r="80" s="10" customFormat="1" ht="63.75" spans="1:30">
      <c r="A80" s="42">
        <v>74</v>
      </c>
      <c r="B80" s="42" t="s">
        <v>22</v>
      </c>
      <c r="C80" s="42"/>
      <c r="D80" s="42"/>
      <c r="E80" s="44" t="s">
        <v>167</v>
      </c>
      <c r="F80" s="43" t="s">
        <v>432</v>
      </c>
      <c r="G80" s="54" t="s">
        <v>65</v>
      </c>
      <c r="H80" s="44" t="s">
        <v>66</v>
      </c>
      <c r="I80" s="44" t="s">
        <v>433</v>
      </c>
      <c r="J80" s="66">
        <v>120</v>
      </c>
      <c r="K80" s="66">
        <f t="shared" si="4"/>
        <v>120</v>
      </c>
      <c r="L80" s="66">
        <v>120</v>
      </c>
      <c r="M80" s="66"/>
      <c r="N80" s="44" t="s">
        <v>82</v>
      </c>
      <c r="O80" s="54">
        <v>568</v>
      </c>
      <c r="P80" s="54">
        <v>568</v>
      </c>
      <c r="Q80" s="54">
        <v>568</v>
      </c>
      <c r="R80" s="54">
        <v>568</v>
      </c>
      <c r="S80" s="44" t="s">
        <v>434</v>
      </c>
      <c r="T80" s="44" t="s">
        <v>72</v>
      </c>
      <c r="U80" s="44" t="s">
        <v>171</v>
      </c>
      <c r="V80" s="44" t="s">
        <v>165</v>
      </c>
      <c r="W80" s="44" t="s">
        <v>70</v>
      </c>
      <c r="X80" s="44" t="s">
        <v>165</v>
      </c>
      <c r="Y80" s="44" t="s">
        <v>70</v>
      </c>
      <c r="Z80" s="44" t="s">
        <v>428</v>
      </c>
      <c r="AA80" s="44" t="s">
        <v>166</v>
      </c>
      <c r="AB80" s="44" t="s">
        <v>72</v>
      </c>
      <c r="AC80" s="96"/>
      <c r="AD80" s="87"/>
    </row>
    <row r="81" s="10" customFormat="1" ht="12.75" spans="1:30">
      <c r="A81" s="42">
        <v>75</v>
      </c>
      <c r="B81" s="42" t="s">
        <v>22</v>
      </c>
      <c r="C81" s="42"/>
      <c r="D81" s="42"/>
      <c r="E81" s="44" t="s">
        <v>421</v>
      </c>
      <c r="F81" s="43" t="s">
        <v>435</v>
      </c>
      <c r="G81" s="54" t="s">
        <v>65</v>
      </c>
      <c r="H81" s="44" t="s">
        <v>66</v>
      </c>
      <c r="I81" s="44" t="s">
        <v>436</v>
      </c>
      <c r="J81" s="66">
        <f>K81</f>
        <v>40</v>
      </c>
      <c r="K81" s="66">
        <f t="shared" si="4"/>
        <v>40</v>
      </c>
      <c r="L81" s="66">
        <v>40</v>
      </c>
      <c r="M81" s="66"/>
      <c r="N81" s="44" t="s">
        <v>82</v>
      </c>
      <c r="O81" s="54"/>
      <c r="P81" s="54"/>
      <c r="Q81" s="54"/>
      <c r="R81" s="54"/>
      <c r="S81" s="44" t="s">
        <v>437</v>
      </c>
      <c r="T81" s="44" t="s">
        <v>70</v>
      </c>
      <c r="U81" s="44" t="s">
        <v>171</v>
      </c>
      <c r="V81" s="44" t="s">
        <v>165</v>
      </c>
      <c r="W81" s="44" t="s">
        <v>70</v>
      </c>
      <c r="X81" s="44" t="s">
        <v>165</v>
      </c>
      <c r="Y81" s="44" t="s">
        <v>70</v>
      </c>
      <c r="Z81" s="44" t="s">
        <v>428</v>
      </c>
      <c r="AA81" s="44" t="s">
        <v>166</v>
      </c>
      <c r="AB81" s="44" t="s">
        <v>72</v>
      </c>
      <c r="AC81" s="96"/>
      <c r="AD81" s="87"/>
    </row>
    <row r="82" s="10" customFormat="1" ht="25.5" spans="1:30">
      <c r="A82" s="42">
        <v>76</v>
      </c>
      <c r="B82" s="42" t="s">
        <v>22</v>
      </c>
      <c r="C82" s="42"/>
      <c r="D82" s="42"/>
      <c r="E82" s="44" t="s">
        <v>417</v>
      </c>
      <c r="F82" s="44" t="s">
        <v>438</v>
      </c>
      <c r="G82" s="54" t="s">
        <v>65</v>
      </c>
      <c r="H82" s="44" t="s">
        <v>66</v>
      </c>
      <c r="I82" s="44" t="s">
        <v>439</v>
      </c>
      <c r="J82" s="66">
        <v>36</v>
      </c>
      <c r="K82" s="66">
        <f t="shared" si="4"/>
        <v>36</v>
      </c>
      <c r="L82" s="66">
        <v>36</v>
      </c>
      <c r="M82" s="66"/>
      <c r="N82" s="44" t="s">
        <v>82</v>
      </c>
      <c r="O82" s="54">
        <v>720</v>
      </c>
      <c r="P82" s="54">
        <v>720</v>
      </c>
      <c r="Q82" s="54">
        <v>720</v>
      </c>
      <c r="R82" s="54">
        <v>720</v>
      </c>
      <c r="S82" s="44" t="s">
        <v>440</v>
      </c>
      <c r="T82" s="44" t="s">
        <v>72</v>
      </c>
      <c r="U82" s="44" t="s">
        <v>171</v>
      </c>
      <c r="V82" s="44" t="s">
        <v>165</v>
      </c>
      <c r="W82" s="44" t="s">
        <v>70</v>
      </c>
      <c r="X82" s="44" t="s">
        <v>165</v>
      </c>
      <c r="Y82" s="44" t="s">
        <v>70</v>
      </c>
      <c r="Z82" s="44" t="s">
        <v>428</v>
      </c>
      <c r="AA82" s="44" t="s">
        <v>166</v>
      </c>
      <c r="AB82" s="44" t="s">
        <v>72</v>
      </c>
      <c r="AC82" s="96"/>
      <c r="AD82" s="87"/>
    </row>
    <row r="83" s="10" customFormat="1" ht="25.5" spans="1:30">
      <c r="A83" s="42">
        <v>77</v>
      </c>
      <c r="B83" s="42" t="s">
        <v>22</v>
      </c>
      <c r="C83" s="42"/>
      <c r="D83" s="42"/>
      <c r="E83" s="44" t="s">
        <v>417</v>
      </c>
      <c r="F83" s="44" t="s">
        <v>441</v>
      </c>
      <c r="G83" s="54" t="s">
        <v>65</v>
      </c>
      <c r="H83" s="44" t="s">
        <v>66</v>
      </c>
      <c r="I83" s="44" t="s">
        <v>442</v>
      </c>
      <c r="J83" s="66">
        <v>35</v>
      </c>
      <c r="K83" s="66">
        <f t="shared" si="4"/>
        <v>35</v>
      </c>
      <c r="L83" s="66">
        <v>35</v>
      </c>
      <c r="M83" s="66">
        <v>0</v>
      </c>
      <c r="N83" s="44" t="s">
        <v>176</v>
      </c>
      <c r="O83" s="54">
        <v>300</v>
      </c>
      <c r="P83" s="54">
        <v>300</v>
      </c>
      <c r="Q83" s="54">
        <v>300</v>
      </c>
      <c r="R83" s="54">
        <v>300</v>
      </c>
      <c r="S83" s="44" t="s">
        <v>443</v>
      </c>
      <c r="T83" s="44" t="s">
        <v>72</v>
      </c>
      <c r="U83" s="44" t="s">
        <v>171</v>
      </c>
      <c r="V83" s="44" t="s">
        <v>72</v>
      </c>
      <c r="W83" s="44" t="s">
        <v>70</v>
      </c>
      <c r="X83" s="44" t="s">
        <v>70</v>
      </c>
      <c r="Y83" s="44" t="s">
        <v>70</v>
      </c>
      <c r="Z83" s="44" t="s">
        <v>444</v>
      </c>
      <c r="AA83" s="44" t="s">
        <v>166</v>
      </c>
      <c r="AB83" s="44" t="s">
        <v>72</v>
      </c>
      <c r="AC83" s="96"/>
      <c r="AD83" s="87"/>
    </row>
    <row r="84" s="10" customFormat="1" ht="38.25" spans="1:30">
      <c r="A84" s="42">
        <v>78</v>
      </c>
      <c r="B84" s="42" t="s">
        <v>22</v>
      </c>
      <c r="C84" s="42"/>
      <c r="D84" s="42"/>
      <c r="E84" s="44" t="s">
        <v>173</v>
      </c>
      <c r="F84" s="44" t="s">
        <v>445</v>
      </c>
      <c r="G84" s="54" t="s">
        <v>65</v>
      </c>
      <c r="H84" s="44" t="s">
        <v>66</v>
      </c>
      <c r="I84" s="44" t="s">
        <v>446</v>
      </c>
      <c r="J84" s="66">
        <v>155.96</v>
      </c>
      <c r="K84" s="66">
        <f t="shared" si="4"/>
        <v>155.96</v>
      </c>
      <c r="L84" s="66">
        <v>155.96</v>
      </c>
      <c r="M84" s="66">
        <v>0</v>
      </c>
      <c r="N84" s="44" t="s">
        <v>176</v>
      </c>
      <c r="O84" s="54">
        <v>120</v>
      </c>
      <c r="P84" s="54">
        <v>120</v>
      </c>
      <c r="Q84" s="54">
        <v>120</v>
      </c>
      <c r="R84" s="54">
        <v>120</v>
      </c>
      <c r="S84" s="44" t="s">
        <v>447</v>
      </c>
      <c r="T84" s="44" t="s">
        <v>72</v>
      </c>
      <c r="U84" s="44" t="s">
        <v>171</v>
      </c>
      <c r="V84" s="44" t="s">
        <v>72</v>
      </c>
      <c r="W84" s="44" t="s">
        <v>70</v>
      </c>
      <c r="X84" s="44" t="s">
        <v>70</v>
      </c>
      <c r="Y84" s="44" t="s">
        <v>70</v>
      </c>
      <c r="Z84" s="44" t="s">
        <v>444</v>
      </c>
      <c r="AA84" s="44" t="s">
        <v>166</v>
      </c>
      <c r="AB84" s="44" t="s">
        <v>70</v>
      </c>
      <c r="AC84" s="96"/>
      <c r="AD84" s="87"/>
    </row>
    <row r="85" s="10" customFormat="1" ht="38.25" spans="1:30">
      <c r="A85" s="42">
        <v>79</v>
      </c>
      <c r="B85" s="42" t="s">
        <v>22</v>
      </c>
      <c r="C85" s="42"/>
      <c r="D85" s="42"/>
      <c r="E85" s="44" t="s">
        <v>448</v>
      </c>
      <c r="F85" s="44" t="s">
        <v>449</v>
      </c>
      <c r="G85" s="54" t="s">
        <v>65</v>
      </c>
      <c r="H85" s="44" t="s">
        <v>66</v>
      </c>
      <c r="I85" s="45" t="s">
        <v>450</v>
      </c>
      <c r="J85" s="68">
        <v>187.88</v>
      </c>
      <c r="K85" s="66">
        <f t="shared" si="4"/>
        <v>187.88</v>
      </c>
      <c r="L85" s="68">
        <v>187.88</v>
      </c>
      <c r="M85" s="68">
        <v>0</v>
      </c>
      <c r="N85" s="44" t="s">
        <v>68</v>
      </c>
      <c r="O85" s="54">
        <v>23</v>
      </c>
      <c r="P85" s="54">
        <v>23</v>
      </c>
      <c r="Q85" s="54"/>
      <c r="R85" s="54"/>
      <c r="S85" s="44" t="s">
        <v>451</v>
      </c>
      <c r="T85" s="44" t="s">
        <v>70</v>
      </c>
      <c r="U85" s="86" t="s">
        <v>164</v>
      </c>
      <c r="V85" s="44" t="s">
        <v>165</v>
      </c>
      <c r="W85" s="44" t="s">
        <v>70</v>
      </c>
      <c r="X85" s="44" t="s">
        <v>70</v>
      </c>
      <c r="Y85" s="44" t="s">
        <v>70</v>
      </c>
      <c r="Z85" s="44" t="s">
        <v>452</v>
      </c>
      <c r="AA85" s="44" t="s">
        <v>453</v>
      </c>
      <c r="AB85" s="44" t="s">
        <v>72</v>
      </c>
      <c r="AC85" s="96"/>
      <c r="AD85" s="87"/>
    </row>
    <row r="86" s="10" customFormat="1" ht="63.75" spans="1:30">
      <c r="A86" s="42">
        <v>80</v>
      </c>
      <c r="B86" s="42" t="s">
        <v>22</v>
      </c>
      <c r="C86" s="42" t="s">
        <v>454</v>
      </c>
      <c r="D86" s="42" t="s">
        <v>455</v>
      </c>
      <c r="E86" s="44" t="s">
        <v>456</v>
      </c>
      <c r="F86" s="42" t="s">
        <v>457</v>
      </c>
      <c r="G86" s="54" t="s">
        <v>65</v>
      </c>
      <c r="H86" s="44" t="s">
        <v>205</v>
      </c>
      <c r="I86" s="42" t="s">
        <v>458</v>
      </c>
      <c r="J86" s="66">
        <v>817</v>
      </c>
      <c r="K86" s="66">
        <v>817</v>
      </c>
      <c r="L86" s="66">
        <v>817</v>
      </c>
      <c r="M86" s="66"/>
      <c r="N86" s="44" t="s">
        <v>82</v>
      </c>
      <c r="O86" s="54">
        <v>3878</v>
      </c>
      <c r="P86" s="54">
        <v>11846</v>
      </c>
      <c r="Q86" s="54">
        <v>47</v>
      </c>
      <c r="R86" s="54">
        <v>132</v>
      </c>
      <c r="S86" s="42" t="s">
        <v>459</v>
      </c>
      <c r="T86" s="42" t="s">
        <v>70</v>
      </c>
      <c r="U86" s="44" t="s">
        <v>460</v>
      </c>
      <c r="V86" s="42" t="s">
        <v>72</v>
      </c>
      <c r="W86" s="42" t="s">
        <v>70</v>
      </c>
      <c r="X86" s="42" t="s">
        <v>72</v>
      </c>
      <c r="Y86" s="42" t="s">
        <v>72</v>
      </c>
      <c r="Z86" s="44" t="s">
        <v>428</v>
      </c>
      <c r="AA86" s="42" t="s">
        <v>455</v>
      </c>
      <c r="AB86" s="44" t="s">
        <v>70</v>
      </c>
      <c r="AC86" s="96"/>
      <c r="AD86" s="87"/>
    </row>
    <row r="87" s="10" customFormat="1" ht="38.25" spans="1:30">
      <c r="A87" s="42">
        <v>81</v>
      </c>
      <c r="B87" s="42" t="s">
        <v>22</v>
      </c>
      <c r="C87" s="42" t="s">
        <v>454</v>
      </c>
      <c r="D87" s="42" t="s">
        <v>461</v>
      </c>
      <c r="E87" s="44" t="s">
        <v>462</v>
      </c>
      <c r="F87" s="44" t="s">
        <v>463</v>
      </c>
      <c r="G87" s="54" t="s">
        <v>65</v>
      </c>
      <c r="H87" s="44" t="s">
        <v>66</v>
      </c>
      <c r="I87" s="65" t="s">
        <v>464</v>
      </c>
      <c r="J87" s="66">
        <v>230</v>
      </c>
      <c r="K87" s="66">
        <v>230</v>
      </c>
      <c r="L87" s="66">
        <v>230</v>
      </c>
      <c r="M87" s="66"/>
      <c r="N87" s="44" t="s">
        <v>82</v>
      </c>
      <c r="O87" s="54">
        <v>175</v>
      </c>
      <c r="P87" s="54">
        <v>511</v>
      </c>
      <c r="Q87" s="54">
        <v>15</v>
      </c>
      <c r="R87" s="54">
        <v>35</v>
      </c>
      <c r="S87" s="44" t="s">
        <v>465</v>
      </c>
      <c r="T87" s="44" t="s">
        <v>70</v>
      </c>
      <c r="U87" s="44" t="s">
        <v>249</v>
      </c>
      <c r="V87" s="44" t="s">
        <v>72</v>
      </c>
      <c r="W87" s="44" t="s">
        <v>70</v>
      </c>
      <c r="X87" s="44" t="s">
        <v>70</v>
      </c>
      <c r="Y87" s="44" t="s">
        <v>70</v>
      </c>
      <c r="Z87" s="44" t="s">
        <v>428</v>
      </c>
      <c r="AA87" s="42" t="s">
        <v>461</v>
      </c>
      <c r="AB87" s="44" t="s">
        <v>70</v>
      </c>
      <c r="AC87" s="96"/>
      <c r="AD87" s="87"/>
    </row>
    <row r="88" s="10" customFormat="1" ht="76.5" spans="1:30">
      <c r="A88" s="42">
        <v>82</v>
      </c>
      <c r="B88" s="42" t="s">
        <v>22</v>
      </c>
      <c r="C88" s="42" t="s">
        <v>466</v>
      </c>
      <c r="D88" s="42" t="s">
        <v>467</v>
      </c>
      <c r="E88" s="44" t="s">
        <v>102</v>
      </c>
      <c r="F88" s="44" t="s">
        <v>468</v>
      </c>
      <c r="G88" s="54" t="s">
        <v>65</v>
      </c>
      <c r="H88" s="44" t="s">
        <v>66</v>
      </c>
      <c r="I88" s="44" t="s">
        <v>469</v>
      </c>
      <c r="J88" s="66">
        <v>136.42</v>
      </c>
      <c r="K88" s="66">
        <f t="shared" ref="K88:K94" si="5">SUM(L88:M88)</f>
        <v>136.42</v>
      </c>
      <c r="L88" s="66">
        <v>136.42</v>
      </c>
      <c r="M88" s="66"/>
      <c r="N88" s="44" t="s">
        <v>82</v>
      </c>
      <c r="O88" s="54">
        <v>3512</v>
      </c>
      <c r="P88" s="54">
        <v>9082</v>
      </c>
      <c r="Q88" s="54">
        <v>53</v>
      </c>
      <c r="R88" s="54">
        <v>164</v>
      </c>
      <c r="S88" s="44" t="s">
        <v>470</v>
      </c>
      <c r="T88" s="44" t="s">
        <v>70</v>
      </c>
      <c r="U88" s="44" t="s">
        <v>277</v>
      </c>
      <c r="V88" s="44" t="s">
        <v>72</v>
      </c>
      <c r="W88" s="44" t="s">
        <v>70</v>
      </c>
      <c r="X88" s="44" t="s">
        <v>70</v>
      </c>
      <c r="Y88" s="44" t="s">
        <v>72</v>
      </c>
      <c r="Z88" s="44" t="s">
        <v>428</v>
      </c>
      <c r="AA88" s="42" t="s">
        <v>467</v>
      </c>
      <c r="AB88" s="44" t="s">
        <v>70</v>
      </c>
      <c r="AC88" s="96"/>
      <c r="AD88" s="87"/>
    </row>
    <row r="89" s="10" customFormat="1" ht="38.25" spans="1:30">
      <c r="A89" s="42">
        <v>83</v>
      </c>
      <c r="B89" s="42" t="s">
        <v>22</v>
      </c>
      <c r="C89" s="42" t="s">
        <v>466</v>
      </c>
      <c r="D89" s="42" t="s">
        <v>471</v>
      </c>
      <c r="E89" s="44" t="s">
        <v>372</v>
      </c>
      <c r="F89" s="44" t="s">
        <v>472</v>
      </c>
      <c r="G89" s="54" t="s">
        <v>65</v>
      </c>
      <c r="H89" s="44" t="s">
        <v>66</v>
      </c>
      <c r="I89" s="44" t="s">
        <v>473</v>
      </c>
      <c r="J89" s="66">
        <v>385.73</v>
      </c>
      <c r="K89" s="66">
        <f t="shared" si="5"/>
        <v>385.73</v>
      </c>
      <c r="L89" s="66">
        <v>385.73</v>
      </c>
      <c r="M89" s="66"/>
      <c r="N89" s="44" t="s">
        <v>82</v>
      </c>
      <c r="O89" s="54">
        <v>2622</v>
      </c>
      <c r="P89" s="54">
        <v>6659</v>
      </c>
      <c r="Q89" s="54">
        <v>60</v>
      </c>
      <c r="R89" s="54">
        <v>197</v>
      </c>
      <c r="S89" s="43" t="s">
        <v>474</v>
      </c>
      <c r="T89" s="44" t="s">
        <v>70</v>
      </c>
      <c r="U89" s="44" t="s">
        <v>277</v>
      </c>
      <c r="V89" s="44" t="s">
        <v>72</v>
      </c>
      <c r="W89" s="44" t="s">
        <v>70</v>
      </c>
      <c r="X89" s="44" t="s">
        <v>70</v>
      </c>
      <c r="Y89" s="44" t="s">
        <v>72</v>
      </c>
      <c r="Z89" s="44" t="s">
        <v>428</v>
      </c>
      <c r="AA89" s="42" t="s">
        <v>471</v>
      </c>
      <c r="AB89" s="44" t="s">
        <v>70</v>
      </c>
      <c r="AC89" s="96"/>
      <c r="AD89" s="87"/>
    </row>
    <row r="90" s="10" customFormat="1" ht="54.75" spans="1:30">
      <c r="A90" s="42">
        <v>84</v>
      </c>
      <c r="B90" s="42" t="s">
        <v>22</v>
      </c>
      <c r="C90" s="42" t="s">
        <v>466</v>
      </c>
      <c r="D90" s="42" t="s">
        <v>471</v>
      </c>
      <c r="E90" s="44" t="s">
        <v>240</v>
      </c>
      <c r="F90" s="44" t="s">
        <v>475</v>
      </c>
      <c r="G90" s="54" t="s">
        <v>65</v>
      </c>
      <c r="H90" s="44" t="s">
        <v>66</v>
      </c>
      <c r="I90" s="44" t="s">
        <v>476</v>
      </c>
      <c r="J90" s="66">
        <v>104.57</v>
      </c>
      <c r="K90" s="66">
        <f t="shared" si="5"/>
        <v>104.57</v>
      </c>
      <c r="L90" s="66">
        <v>104.57</v>
      </c>
      <c r="M90" s="66"/>
      <c r="N90" s="44" t="s">
        <v>82</v>
      </c>
      <c r="O90" s="54">
        <v>227</v>
      </c>
      <c r="P90" s="54">
        <v>925</v>
      </c>
      <c r="Q90" s="54">
        <v>7</v>
      </c>
      <c r="R90" s="54">
        <v>22</v>
      </c>
      <c r="S90" s="44" t="s">
        <v>477</v>
      </c>
      <c r="T90" s="44" t="s">
        <v>70</v>
      </c>
      <c r="U90" s="44" t="s">
        <v>164</v>
      </c>
      <c r="V90" s="44" t="s">
        <v>72</v>
      </c>
      <c r="W90" s="44" t="s">
        <v>70</v>
      </c>
      <c r="X90" s="44" t="s">
        <v>70</v>
      </c>
      <c r="Y90" s="44" t="s">
        <v>70</v>
      </c>
      <c r="Z90" s="44" t="s">
        <v>428</v>
      </c>
      <c r="AA90" s="42" t="s">
        <v>471</v>
      </c>
      <c r="AB90" s="44" t="s">
        <v>70</v>
      </c>
      <c r="AC90" s="96"/>
      <c r="AD90" s="87"/>
    </row>
    <row r="91" s="10" customFormat="1" ht="38.25" spans="1:30">
      <c r="A91" s="42">
        <v>85</v>
      </c>
      <c r="B91" s="42" t="s">
        <v>22</v>
      </c>
      <c r="C91" s="42" t="s">
        <v>466</v>
      </c>
      <c r="D91" s="42" t="s">
        <v>478</v>
      </c>
      <c r="E91" s="44" t="s">
        <v>240</v>
      </c>
      <c r="F91" s="44" t="s">
        <v>479</v>
      </c>
      <c r="G91" s="54" t="s">
        <v>65</v>
      </c>
      <c r="H91" s="44" t="s">
        <v>205</v>
      </c>
      <c r="I91" s="44" t="s">
        <v>480</v>
      </c>
      <c r="J91" s="66">
        <v>217.85</v>
      </c>
      <c r="K91" s="66">
        <f t="shared" si="5"/>
        <v>217.85</v>
      </c>
      <c r="L91" s="66">
        <v>217.85</v>
      </c>
      <c r="M91" s="66"/>
      <c r="N91" s="44" t="s">
        <v>82</v>
      </c>
      <c r="O91" s="54">
        <v>898</v>
      </c>
      <c r="P91" s="54">
        <v>2616</v>
      </c>
      <c r="Q91" s="54">
        <v>7</v>
      </c>
      <c r="R91" s="54">
        <v>29</v>
      </c>
      <c r="S91" s="44" t="s">
        <v>481</v>
      </c>
      <c r="T91" s="44" t="s">
        <v>70</v>
      </c>
      <c r="U91" s="44" t="s">
        <v>164</v>
      </c>
      <c r="V91" s="44" t="s">
        <v>72</v>
      </c>
      <c r="W91" s="44" t="s">
        <v>70</v>
      </c>
      <c r="X91" s="44" t="s">
        <v>70</v>
      </c>
      <c r="Y91" s="44" t="s">
        <v>70</v>
      </c>
      <c r="Z91" s="44" t="s">
        <v>428</v>
      </c>
      <c r="AA91" s="42" t="s">
        <v>478</v>
      </c>
      <c r="AB91" s="44" t="s">
        <v>70</v>
      </c>
      <c r="AC91" s="96"/>
      <c r="AD91" s="87"/>
    </row>
    <row r="92" s="10" customFormat="1" ht="38.25" spans="1:30">
      <c r="A92" s="42">
        <v>86</v>
      </c>
      <c r="B92" s="42" t="s">
        <v>22</v>
      </c>
      <c r="C92" s="42" t="s">
        <v>466</v>
      </c>
      <c r="D92" s="42" t="s">
        <v>471</v>
      </c>
      <c r="E92" s="44" t="s">
        <v>102</v>
      </c>
      <c r="F92" s="44" t="s">
        <v>482</v>
      </c>
      <c r="G92" s="54" t="s">
        <v>65</v>
      </c>
      <c r="H92" s="44" t="s">
        <v>66</v>
      </c>
      <c r="I92" s="44" t="s">
        <v>483</v>
      </c>
      <c r="J92" s="66">
        <v>395.5</v>
      </c>
      <c r="K92" s="66">
        <f t="shared" si="5"/>
        <v>395.5</v>
      </c>
      <c r="L92" s="66">
        <v>395.5</v>
      </c>
      <c r="M92" s="66"/>
      <c r="N92" s="44" t="s">
        <v>82</v>
      </c>
      <c r="O92" s="54">
        <v>2622</v>
      </c>
      <c r="P92" s="54">
        <v>6659</v>
      </c>
      <c r="Q92" s="54">
        <v>60</v>
      </c>
      <c r="R92" s="54">
        <v>197</v>
      </c>
      <c r="S92" s="44" t="s">
        <v>484</v>
      </c>
      <c r="T92" s="44" t="s">
        <v>70</v>
      </c>
      <c r="U92" s="44" t="s">
        <v>277</v>
      </c>
      <c r="V92" s="44" t="s">
        <v>72</v>
      </c>
      <c r="W92" s="44" t="s">
        <v>70</v>
      </c>
      <c r="X92" s="44" t="s">
        <v>70</v>
      </c>
      <c r="Y92" s="44" t="s">
        <v>72</v>
      </c>
      <c r="Z92" s="44" t="s">
        <v>428</v>
      </c>
      <c r="AA92" s="42" t="s">
        <v>471</v>
      </c>
      <c r="AB92" s="44" t="s">
        <v>70</v>
      </c>
      <c r="AC92" s="96"/>
      <c r="AD92" s="87"/>
    </row>
    <row r="93" s="10" customFormat="1" ht="38.25" spans="1:30">
      <c r="A93" s="42">
        <v>87</v>
      </c>
      <c r="B93" s="42" t="s">
        <v>22</v>
      </c>
      <c r="C93" s="42" t="s">
        <v>466</v>
      </c>
      <c r="D93" s="42" t="s">
        <v>485</v>
      </c>
      <c r="E93" s="44" t="s">
        <v>283</v>
      </c>
      <c r="F93" s="44" t="s">
        <v>486</v>
      </c>
      <c r="G93" s="54" t="s">
        <v>65</v>
      </c>
      <c r="H93" s="44" t="s">
        <v>66</v>
      </c>
      <c r="I93" s="44" t="s">
        <v>487</v>
      </c>
      <c r="J93" s="92">
        <v>237</v>
      </c>
      <c r="K93" s="66">
        <f t="shared" si="5"/>
        <v>237</v>
      </c>
      <c r="L93" s="92">
        <v>237</v>
      </c>
      <c r="M93" s="66"/>
      <c r="N93" s="44" t="s">
        <v>137</v>
      </c>
      <c r="O93" s="54">
        <v>603</v>
      </c>
      <c r="P93" s="54">
        <v>1734</v>
      </c>
      <c r="Q93" s="54">
        <v>29</v>
      </c>
      <c r="R93" s="54">
        <v>96</v>
      </c>
      <c r="S93" s="44" t="s">
        <v>488</v>
      </c>
      <c r="T93" s="44" t="s">
        <v>70</v>
      </c>
      <c r="U93" s="44" t="s">
        <v>164</v>
      </c>
      <c r="V93" s="44" t="s">
        <v>72</v>
      </c>
      <c r="W93" s="44" t="s">
        <v>70</v>
      </c>
      <c r="X93" s="44" t="s">
        <v>70</v>
      </c>
      <c r="Y93" s="44" t="s">
        <v>72</v>
      </c>
      <c r="Z93" s="44" t="s">
        <v>489</v>
      </c>
      <c r="AA93" s="42" t="s">
        <v>485</v>
      </c>
      <c r="AB93" s="44" t="s">
        <v>70</v>
      </c>
      <c r="AC93" s="96"/>
      <c r="AD93" s="87"/>
    </row>
    <row r="94" s="10" customFormat="1" ht="38.25" spans="1:30">
      <c r="A94" s="42">
        <v>88</v>
      </c>
      <c r="B94" s="42" t="s">
        <v>22</v>
      </c>
      <c r="C94" s="42" t="s">
        <v>466</v>
      </c>
      <c r="D94" s="42" t="s">
        <v>490</v>
      </c>
      <c r="E94" s="44" t="s">
        <v>372</v>
      </c>
      <c r="F94" s="44" t="s">
        <v>491</v>
      </c>
      <c r="G94" s="54" t="s">
        <v>65</v>
      </c>
      <c r="H94" s="44" t="s">
        <v>66</v>
      </c>
      <c r="I94" s="44" t="s">
        <v>492</v>
      </c>
      <c r="J94" s="92">
        <v>110</v>
      </c>
      <c r="K94" s="66">
        <f t="shared" si="5"/>
        <v>110</v>
      </c>
      <c r="L94" s="92">
        <v>110</v>
      </c>
      <c r="M94" s="66"/>
      <c r="N94" s="44" t="s">
        <v>137</v>
      </c>
      <c r="O94" s="54">
        <v>46</v>
      </c>
      <c r="P94" s="54">
        <v>116</v>
      </c>
      <c r="Q94" s="54">
        <v>11</v>
      </c>
      <c r="R94" s="54">
        <v>35</v>
      </c>
      <c r="S94" s="44" t="s">
        <v>493</v>
      </c>
      <c r="T94" s="44" t="s">
        <v>70</v>
      </c>
      <c r="U94" s="44" t="s">
        <v>277</v>
      </c>
      <c r="V94" s="44" t="s">
        <v>72</v>
      </c>
      <c r="W94" s="44" t="s">
        <v>70</v>
      </c>
      <c r="X94" s="44" t="s">
        <v>70</v>
      </c>
      <c r="Y94" s="44" t="s">
        <v>72</v>
      </c>
      <c r="Z94" s="44" t="s">
        <v>489</v>
      </c>
      <c r="AA94" s="42" t="s">
        <v>490</v>
      </c>
      <c r="AB94" s="44" t="s">
        <v>70</v>
      </c>
      <c r="AC94" s="96"/>
      <c r="AD94" s="87"/>
    </row>
    <row r="95" s="10" customFormat="1" ht="38.25" spans="1:30">
      <c r="A95" s="42">
        <v>89</v>
      </c>
      <c r="B95" s="42" t="s">
        <v>22</v>
      </c>
      <c r="C95" s="42" t="s">
        <v>466</v>
      </c>
      <c r="D95" s="42" t="s">
        <v>494</v>
      </c>
      <c r="E95" s="44" t="s">
        <v>283</v>
      </c>
      <c r="F95" s="44" t="s">
        <v>495</v>
      </c>
      <c r="G95" s="54" t="s">
        <v>65</v>
      </c>
      <c r="H95" s="44" t="s">
        <v>66</v>
      </c>
      <c r="I95" s="44" t="s">
        <v>496</v>
      </c>
      <c r="J95" s="66">
        <v>380</v>
      </c>
      <c r="K95" s="66">
        <v>380</v>
      </c>
      <c r="L95" s="66">
        <v>380</v>
      </c>
      <c r="M95" s="66"/>
      <c r="N95" s="44" t="s">
        <v>82</v>
      </c>
      <c r="O95" s="54">
        <v>2500</v>
      </c>
      <c r="P95" s="54">
        <v>7500</v>
      </c>
      <c r="Q95" s="54">
        <v>44</v>
      </c>
      <c r="R95" s="54">
        <v>139</v>
      </c>
      <c r="S95" s="44" t="s">
        <v>497</v>
      </c>
      <c r="T95" s="44" t="s">
        <v>70</v>
      </c>
      <c r="U95" s="44" t="s">
        <v>277</v>
      </c>
      <c r="V95" s="44" t="s">
        <v>72</v>
      </c>
      <c r="W95" s="44" t="s">
        <v>70</v>
      </c>
      <c r="X95" s="44" t="s">
        <v>70</v>
      </c>
      <c r="Y95" s="44" t="s">
        <v>72</v>
      </c>
      <c r="Z95" s="44" t="s">
        <v>428</v>
      </c>
      <c r="AA95" s="42" t="s">
        <v>494</v>
      </c>
      <c r="AB95" s="44" t="s">
        <v>70</v>
      </c>
      <c r="AC95" s="96"/>
      <c r="AD95" s="87"/>
    </row>
    <row r="96" s="10" customFormat="1" ht="63.75" spans="1:30">
      <c r="A96" s="42">
        <v>90</v>
      </c>
      <c r="B96" s="42" t="s">
        <v>22</v>
      </c>
      <c r="C96" s="42" t="s">
        <v>466</v>
      </c>
      <c r="D96" s="42" t="s">
        <v>498</v>
      </c>
      <c r="E96" s="44" t="s">
        <v>102</v>
      </c>
      <c r="F96" s="44" t="s">
        <v>499</v>
      </c>
      <c r="G96" s="54" t="s">
        <v>65</v>
      </c>
      <c r="H96" s="44" t="s">
        <v>66</v>
      </c>
      <c r="I96" s="44" t="s">
        <v>500</v>
      </c>
      <c r="J96" s="66">
        <v>110</v>
      </c>
      <c r="K96" s="66">
        <v>110</v>
      </c>
      <c r="L96" s="66">
        <v>100</v>
      </c>
      <c r="M96" s="66">
        <v>10</v>
      </c>
      <c r="N96" s="44" t="s">
        <v>137</v>
      </c>
      <c r="O96" s="54">
        <v>496</v>
      </c>
      <c r="P96" s="54">
        <v>1642</v>
      </c>
      <c r="Q96" s="54">
        <v>9</v>
      </c>
      <c r="R96" s="54">
        <v>40</v>
      </c>
      <c r="S96" s="44" t="s">
        <v>501</v>
      </c>
      <c r="T96" s="44" t="s">
        <v>70</v>
      </c>
      <c r="U96" s="44" t="s">
        <v>460</v>
      </c>
      <c r="V96" s="44" t="s">
        <v>72</v>
      </c>
      <c r="W96" s="44" t="s">
        <v>70</v>
      </c>
      <c r="X96" s="44" t="s">
        <v>70</v>
      </c>
      <c r="Y96" s="44" t="s">
        <v>72</v>
      </c>
      <c r="Z96" s="44" t="s">
        <v>489</v>
      </c>
      <c r="AA96" s="42" t="s">
        <v>498</v>
      </c>
      <c r="AB96" s="44" t="s">
        <v>70</v>
      </c>
      <c r="AC96" s="96"/>
      <c r="AD96" s="87"/>
    </row>
    <row r="97" s="10" customFormat="1" ht="102" spans="1:30">
      <c r="A97" s="42">
        <v>91</v>
      </c>
      <c r="B97" s="42" t="s">
        <v>22</v>
      </c>
      <c r="C97" s="42" t="s">
        <v>502</v>
      </c>
      <c r="D97" s="42" t="s">
        <v>503</v>
      </c>
      <c r="E97" s="44" t="s">
        <v>122</v>
      </c>
      <c r="F97" s="44" t="s">
        <v>504</v>
      </c>
      <c r="G97" s="54" t="s">
        <v>65</v>
      </c>
      <c r="H97" s="44" t="s">
        <v>66</v>
      </c>
      <c r="I97" s="44" t="s">
        <v>505</v>
      </c>
      <c r="J97" s="66">
        <v>145</v>
      </c>
      <c r="K97" s="66">
        <f>SUM(L97:M97)</f>
        <v>145</v>
      </c>
      <c r="L97" s="66">
        <v>145</v>
      </c>
      <c r="M97" s="66">
        <v>0</v>
      </c>
      <c r="N97" s="44" t="s">
        <v>82</v>
      </c>
      <c r="O97" s="54">
        <v>430</v>
      </c>
      <c r="P97" s="54">
        <v>1325</v>
      </c>
      <c r="Q97" s="54">
        <v>28</v>
      </c>
      <c r="R97" s="54">
        <v>86</v>
      </c>
      <c r="S97" s="44" t="s">
        <v>506</v>
      </c>
      <c r="T97" s="44" t="s">
        <v>70</v>
      </c>
      <c r="U97" s="44" t="s">
        <v>164</v>
      </c>
      <c r="V97" s="44" t="s">
        <v>72</v>
      </c>
      <c r="W97" s="44" t="s">
        <v>70</v>
      </c>
      <c r="X97" s="44" t="s">
        <v>70</v>
      </c>
      <c r="Y97" s="44" t="s">
        <v>72</v>
      </c>
      <c r="Z97" s="44" t="s">
        <v>428</v>
      </c>
      <c r="AA97" s="42" t="s">
        <v>503</v>
      </c>
      <c r="AB97" s="44" t="s">
        <v>72</v>
      </c>
      <c r="AC97" s="96"/>
      <c r="AD97" s="87"/>
    </row>
    <row r="98" s="10" customFormat="1" ht="102" spans="1:30">
      <c r="A98" s="42">
        <v>92</v>
      </c>
      <c r="B98" s="42" t="s">
        <v>22</v>
      </c>
      <c r="C98" s="42" t="s">
        <v>502</v>
      </c>
      <c r="D98" s="42" t="s">
        <v>507</v>
      </c>
      <c r="E98" s="44" t="s">
        <v>283</v>
      </c>
      <c r="F98" s="44" t="s">
        <v>508</v>
      </c>
      <c r="G98" s="54" t="s">
        <v>65</v>
      </c>
      <c r="H98" s="44" t="s">
        <v>66</v>
      </c>
      <c r="I98" s="44" t="s">
        <v>509</v>
      </c>
      <c r="J98" s="66">
        <v>530</v>
      </c>
      <c r="K98" s="66">
        <v>530</v>
      </c>
      <c r="L98" s="66">
        <v>530</v>
      </c>
      <c r="M98" s="66">
        <v>0</v>
      </c>
      <c r="N98" s="44" t="s">
        <v>137</v>
      </c>
      <c r="O98" s="54">
        <v>440</v>
      </c>
      <c r="P98" s="54">
        <v>1099</v>
      </c>
      <c r="Q98" s="54">
        <v>5</v>
      </c>
      <c r="R98" s="54">
        <v>15</v>
      </c>
      <c r="S98" s="44" t="s">
        <v>510</v>
      </c>
      <c r="T98" s="44" t="s">
        <v>70</v>
      </c>
      <c r="U98" s="44" t="s">
        <v>460</v>
      </c>
      <c r="V98" s="44" t="s">
        <v>72</v>
      </c>
      <c r="W98" s="44" t="s">
        <v>70</v>
      </c>
      <c r="X98" s="44" t="s">
        <v>70</v>
      </c>
      <c r="Y98" s="44" t="s">
        <v>72</v>
      </c>
      <c r="Z98" s="44" t="s">
        <v>489</v>
      </c>
      <c r="AA98" s="42" t="s">
        <v>507</v>
      </c>
      <c r="AB98" s="44" t="s">
        <v>70</v>
      </c>
      <c r="AC98" s="96"/>
      <c r="AD98" s="87"/>
    </row>
    <row r="99" s="10" customFormat="1" ht="51" spans="1:30">
      <c r="A99" s="42">
        <v>93</v>
      </c>
      <c r="B99" s="42" t="s">
        <v>22</v>
      </c>
      <c r="C99" s="42" t="s">
        <v>502</v>
      </c>
      <c r="D99" s="42" t="s">
        <v>511</v>
      </c>
      <c r="E99" s="43" t="s">
        <v>102</v>
      </c>
      <c r="F99" s="43" t="s">
        <v>512</v>
      </c>
      <c r="G99" s="54" t="s">
        <v>65</v>
      </c>
      <c r="H99" s="43" t="s">
        <v>66</v>
      </c>
      <c r="I99" s="43" t="s">
        <v>513</v>
      </c>
      <c r="J99" s="66">
        <v>70</v>
      </c>
      <c r="K99" s="66">
        <v>70</v>
      </c>
      <c r="L99" s="66">
        <v>70</v>
      </c>
      <c r="M99" s="66">
        <v>0</v>
      </c>
      <c r="N99" s="44" t="s">
        <v>82</v>
      </c>
      <c r="O99" s="54">
        <v>152</v>
      </c>
      <c r="P99" s="54">
        <v>380</v>
      </c>
      <c r="Q99" s="54">
        <v>3</v>
      </c>
      <c r="R99" s="54">
        <v>8</v>
      </c>
      <c r="S99" s="95" t="s">
        <v>514</v>
      </c>
      <c r="T99" s="82" t="s">
        <v>70</v>
      </c>
      <c r="U99" s="44" t="s">
        <v>164</v>
      </c>
      <c r="V99" s="42" t="s">
        <v>72</v>
      </c>
      <c r="W99" s="42" t="s">
        <v>70</v>
      </c>
      <c r="X99" s="42" t="s">
        <v>72</v>
      </c>
      <c r="Y99" s="42" t="s">
        <v>72</v>
      </c>
      <c r="Z99" s="42" t="s">
        <v>428</v>
      </c>
      <c r="AA99" s="42" t="s">
        <v>511</v>
      </c>
      <c r="AB99" s="44" t="s">
        <v>72</v>
      </c>
      <c r="AC99" s="96"/>
      <c r="AD99" s="87"/>
    </row>
    <row r="100" s="10" customFormat="1" ht="38.25" spans="1:30">
      <c r="A100" s="42">
        <v>94</v>
      </c>
      <c r="B100" s="42" t="s">
        <v>22</v>
      </c>
      <c r="C100" s="42" t="s">
        <v>502</v>
      </c>
      <c r="D100" s="42" t="s">
        <v>515</v>
      </c>
      <c r="E100" s="44" t="s">
        <v>516</v>
      </c>
      <c r="F100" s="44" t="s">
        <v>517</v>
      </c>
      <c r="G100" s="54" t="s">
        <v>65</v>
      </c>
      <c r="H100" s="44" t="s">
        <v>66</v>
      </c>
      <c r="I100" s="44" t="s">
        <v>518</v>
      </c>
      <c r="J100" s="66">
        <v>95</v>
      </c>
      <c r="K100" s="66">
        <v>95</v>
      </c>
      <c r="L100" s="66">
        <v>95</v>
      </c>
      <c r="M100" s="66">
        <v>0</v>
      </c>
      <c r="N100" s="44" t="s">
        <v>82</v>
      </c>
      <c r="O100" s="54">
        <v>62</v>
      </c>
      <c r="P100" s="54">
        <v>184</v>
      </c>
      <c r="Q100" s="54">
        <v>3</v>
      </c>
      <c r="R100" s="54">
        <v>3</v>
      </c>
      <c r="S100" s="44" t="s">
        <v>519</v>
      </c>
      <c r="T100" s="44" t="s">
        <v>70</v>
      </c>
      <c r="U100" s="44" t="s">
        <v>171</v>
      </c>
      <c r="V100" s="44" t="s">
        <v>72</v>
      </c>
      <c r="W100" s="44" t="s">
        <v>70</v>
      </c>
      <c r="X100" s="44" t="s">
        <v>70</v>
      </c>
      <c r="Y100" s="44" t="s">
        <v>70</v>
      </c>
      <c r="Z100" s="44" t="s">
        <v>428</v>
      </c>
      <c r="AA100" s="42" t="s">
        <v>515</v>
      </c>
      <c r="AB100" s="44" t="s">
        <v>70</v>
      </c>
      <c r="AC100" s="96"/>
      <c r="AD100" s="87"/>
    </row>
    <row r="101" s="10" customFormat="1" ht="38.25" spans="1:30">
      <c r="A101" s="42">
        <v>95</v>
      </c>
      <c r="B101" s="42" t="s">
        <v>22</v>
      </c>
      <c r="C101" s="42" t="s">
        <v>502</v>
      </c>
      <c r="D101" s="91" t="s">
        <v>503</v>
      </c>
      <c r="E101" s="44" t="s">
        <v>516</v>
      </c>
      <c r="F101" s="43" t="s">
        <v>520</v>
      </c>
      <c r="G101" s="54" t="s">
        <v>65</v>
      </c>
      <c r="H101" s="44" t="s">
        <v>66</v>
      </c>
      <c r="I101" s="43" t="s">
        <v>521</v>
      </c>
      <c r="J101" s="66">
        <v>200</v>
      </c>
      <c r="K101" s="66">
        <v>200</v>
      </c>
      <c r="L101" s="66">
        <v>200</v>
      </c>
      <c r="M101" s="66">
        <v>0</v>
      </c>
      <c r="N101" s="44" t="s">
        <v>82</v>
      </c>
      <c r="O101" s="54">
        <v>230</v>
      </c>
      <c r="P101" s="54">
        <v>659</v>
      </c>
      <c r="Q101" s="54">
        <v>28</v>
      </c>
      <c r="R101" s="54">
        <v>86</v>
      </c>
      <c r="S101" s="43" t="s">
        <v>519</v>
      </c>
      <c r="T101" s="44" t="s">
        <v>70</v>
      </c>
      <c r="U101" s="44" t="s">
        <v>171</v>
      </c>
      <c r="V101" s="44" t="s">
        <v>72</v>
      </c>
      <c r="W101" s="44" t="s">
        <v>70</v>
      </c>
      <c r="X101" s="44" t="s">
        <v>70</v>
      </c>
      <c r="Y101" s="44" t="s">
        <v>70</v>
      </c>
      <c r="Z101" s="44" t="s">
        <v>428</v>
      </c>
      <c r="AA101" s="91" t="s">
        <v>503</v>
      </c>
      <c r="AB101" s="44" t="s">
        <v>70</v>
      </c>
      <c r="AC101" s="96"/>
      <c r="AD101" s="87"/>
    </row>
    <row r="102" s="10" customFormat="1" ht="51" spans="1:30">
      <c r="A102" s="42">
        <v>96</v>
      </c>
      <c r="B102" s="42" t="s">
        <v>22</v>
      </c>
      <c r="C102" s="42" t="s">
        <v>502</v>
      </c>
      <c r="D102" s="42" t="s">
        <v>522</v>
      </c>
      <c r="E102" s="44" t="s">
        <v>372</v>
      </c>
      <c r="F102" s="67" t="s">
        <v>523</v>
      </c>
      <c r="G102" s="54" t="s">
        <v>524</v>
      </c>
      <c r="H102" s="44" t="s">
        <v>66</v>
      </c>
      <c r="I102" s="67" t="s">
        <v>525</v>
      </c>
      <c r="J102" s="66">
        <v>60</v>
      </c>
      <c r="K102" s="66">
        <v>60</v>
      </c>
      <c r="L102" s="66">
        <v>60</v>
      </c>
      <c r="M102" s="66">
        <v>0</v>
      </c>
      <c r="N102" s="44" t="s">
        <v>82</v>
      </c>
      <c r="O102" s="54">
        <v>436</v>
      </c>
      <c r="P102" s="54">
        <v>1195</v>
      </c>
      <c r="Q102" s="54">
        <v>3</v>
      </c>
      <c r="R102" s="54">
        <v>12</v>
      </c>
      <c r="S102" s="67" t="s">
        <v>526</v>
      </c>
      <c r="T102" s="44" t="s">
        <v>70</v>
      </c>
      <c r="U102" s="44" t="s">
        <v>164</v>
      </c>
      <c r="V102" s="44" t="s">
        <v>72</v>
      </c>
      <c r="W102" s="44" t="s">
        <v>72</v>
      </c>
      <c r="X102" s="44" t="s">
        <v>70</v>
      </c>
      <c r="Y102" s="44" t="s">
        <v>72</v>
      </c>
      <c r="Z102" s="44" t="s">
        <v>428</v>
      </c>
      <c r="AA102" s="42" t="s">
        <v>522</v>
      </c>
      <c r="AB102" s="44" t="s">
        <v>70</v>
      </c>
      <c r="AC102" s="96"/>
      <c r="AD102" s="87"/>
    </row>
    <row r="103" s="10" customFormat="1" ht="51" spans="1:30">
      <c r="A103" s="42">
        <v>97</v>
      </c>
      <c r="B103" s="42" t="s">
        <v>22</v>
      </c>
      <c r="C103" s="42" t="s">
        <v>502</v>
      </c>
      <c r="D103" s="42" t="s">
        <v>507</v>
      </c>
      <c r="E103" s="44" t="s">
        <v>372</v>
      </c>
      <c r="F103" s="67" t="s">
        <v>527</v>
      </c>
      <c r="G103" s="54" t="s">
        <v>524</v>
      </c>
      <c r="H103" s="44" t="s">
        <v>66</v>
      </c>
      <c r="I103" s="67" t="s">
        <v>528</v>
      </c>
      <c r="J103" s="66">
        <v>30</v>
      </c>
      <c r="K103" s="66">
        <v>30</v>
      </c>
      <c r="L103" s="66">
        <v>30</v>
      </c>
      <c r="M103" s="66">
        <v>0</v>
      </c>
      <c r="N103" s="44" t="s">
        <v>82</v>
      </c>
      <c r="O103" s="54">
        <v>91</v>
      </c>
      <c r="P103" s="54">
        <v>279</v>
      </c>
      <c r="Q103" s="54">
        <v>5</v>
      </c>
      <c r="R103" s="54">
        <v>18</v>
      </c>
      <c r="S103" s="67" t="s">
        <v>526</v>
      </c>
      <c r="T103" s="44" t="s">
        <v>70</v>
      </c>
      <c r="U103" s="44" t="s">
        <v>164</v>
      </c>
      <c r="V103" s="44" t="s">
        <v>72</v>
      </c>
      <c r="W103" s="44" t="s">
        <v>72</v>
      </c>
      <c r="X103" s="44" t="s">
        <v>70</v>
      </c>
      <c r="Y103" s="44" t="s">
        <v>72</v>
      </c>
      <c r="Z103" s="44" t="s">
        <v>428</v>
      </c>
      <c r="AA103" s="42" t="s">
        <v>507</v>
      </c>
      <c r="AB103" s="44" t="s">
        <v>70</v>
      </c>
      <c r="AC103" s="96"/>
      <c r="AD103" s="87"/>
    </row>
    <row r="104" s="10" customFormat="1" ht="25.5" spans="1:30">
      <c r="A104" s="42">
        <v>98</v>
      </c>
      <c r="B104" s="42" t="s">
        <v>22</v>
      </c>
      <c r="C104" s="42" t="s">
        <v>529</v>
      </c>
      <c r="D104" s="42" t="s">
        <v>530</v>
      </c>
      <c r="E104" s="48" t="s">
        <v>372</v>
      </c>
      <c r="F104" s="43" t="s">
        <v>531</v>
      </c>
      <c r="G104" s="54" t="s">
        <v>65</v>
      </c>
      <c r="H104" s="48" t="s">
        <v>532</v>
      </c>
      <c r="I104" s="48" t="s">
        <v>533</v>
      </c>
      <c r="J104" s="66">
        <v>30</v>
      </c>
      <c r="K104" s="66">
        <v>30</v>
      </c>
      <c r="L104" s="66">
        <v>30</v>
      </c>
      <c r="M104" s="66"/>
      <c r="N104" s="44" t="s">
        <v>82</v>
      </c>
      <c r="O104" s="54">
        <v>38</v>
      </c>
      <c r="P104" s="54">
        <v>80</v>
      </c>
      <c r="Q104" s="54">
        <v>5</v>
      </c>
      <c r="R104" s="54">
        <v>13</v>
      </c>
      <c r="S104" s="82" t="s">
        <v>534</v>
      </c>
      <c r="T104" s="82" t="s">
        <v>70</v>
      </c>
      <c r="U104" s="42" t="s">
        <v>535</v>
      </c>
      <c r="V104" s="42" t="s">
        <v>72</v>
      </c>
      <c r="W104" s="42" t="s">
        <v>70</v>
      </c>
      <c r="X104" s="42" t="s">
        <v>70</v>
      </c>
      <c r="Y104" s="42" t="s">
        <v>72</v>
      </c>
      <c r="Z104" s="42" t="s">
        <v>428</v>
      </c>
      <c r="AA104" s="42" t="s">
        <v>530</v>
      </c>
      <c r="AB104" s="44" t="s">
        <v>70</v>
      </c>
      <c r="AC104" s="96"/>
      <c r="AD104" s="87"/>
    </row>
    <row r="105" s="10" customFormat="1" ht="25.5" spans="1:30">
      <c r="A105" s="42">
        <v>99</v>
      </c>
      <c r="B105" s="42" t="s">
        <v>22</v>
      </c>
      <c r="C105" s="42" t="s">
        <v>529</v>
      </c>
      <c r="D105" s="42" t="s">
        <v>536</v>
      </c>
      <c r="E105" s="48" t="s">
        <v>372</v>
      </c>
      <c r="F105" s="43" t="s">
        <v>537</v>
      </c>
      <c r="G105" s="54" t="s">
        <v>65</v>
      </c>
      <c r="H105" s="48" t="s">
        <v>532</v>
      </c>
      <c r="I105" s="48" t="s">
        <v>538</v>
      </c>
      <c r="J105" s="66">
        <v>70</v>
      </c>
      <c r="K105" s="66">
        <v>70</v>
      </c>
      <c r="L105" s="66">
        <v>70</v>
      </c>
      <c r="M105" s="66"/>
      <c r="N105" s="44" t="s">
        <v>82</v>
      </c>
      <c r="O105" s="54">
        <v>122</v>
      </c>
      <c r="P105" s="54">
        <v>393</v>
      </c>
      <c r="Q105" s="54">
        <v>32</v>
      </c>
      <c r="R105" s="54">
        <v>84</v>
      </c>
      <c r="S105" s="82" t="s">
        <v>534</v>
      </c>
      <c r="T105" s="82" t="s">
        <v>70</v>
      </c>
      <c r="U105" s="42" t="s">
        <v>535</v>
      </c>
      <c r="V105" s="42" t="s">
        <v>72</v>
      </c>
      <c r="W105" s="42" t="s">
        <v>70</v>
      </c>
      <c r="X105" s="42" t="s">
        <v>70</v>
      </c>
      <c r="Y105" s="42" t="s">
        <v>72</v>
      </c>
      <c r="Z105" s="42" t="s">
        <v>428</v>
      </c>
      <c r="AA105" s="42" t="s">
        <v>536</v>
      </c>
      <c r="AB105" s="44" t="s">
        <v>70</v>
      </c>
      <c r="AC105" s="96"/>
      <c r="AD105" s="87"/>
    </row>
    <row r="106" s="10" customFormat="1" ht="76.5" spans="1:30">
      <c r="A106" s="42">
        <v>100</v>
      </c>
      <c r="B106" s="42" t="s">
        <v>22</v>
      </c>
      <c r="C106" s="42" t="s">
        <v>529</v>
      </c>
      <c r="D106" s="42" t="s">
        <v>539</v>
      </c>
      <c r="E106" s="48" t="s">
        <v>372</v>
      </c>
      <c r="F106" s="43" t="s">
        <v>540</v>
      </c>
      <c r="G106" s="54" t="s">
        <v>65</v>
      </c>
      <c r="H106" s="48" t="s">
        <v>532</v>
      </c>
      <c r="I106" s="48" t="s">
        <v>541</v>
      </c>
      <c r="J106" s="66">
        <v>70</v>
      </c>
      <c r="K106" s="66">
        <v>70</v>
      </c>
      <c r="L106" s="66">
        <v>70</v>
      </c>
      <c r="M106" s="66"/>
      <c r="N106" s="44" t="s">
        <v>82</v>
      </c>
      <c r="O106" s="54">
        <v>142</v>
      </c>
      <c r="P106" s="54">
        <v>389</v>
      </c>
      <c r="Q106" s="54">
        <v>32</v>
      </c>
      <c r="R106" s="54">
        <v>101</v>
      </c>
      <c r="S106" s="82" t="s">
        <v>542</v>
      </c>
      <c r="T106" s="82" t="s">
        <v>70</v>
      </c>
      <c r="U106" s="42" t="s">
        <v>535</v>
      </c>
      <c r="V106" s="42" t="s">
        <v>72</v>
      </c>
      <c r="W106" s="42" t="s">
        <v>70</v>
      </c>
      <c r="X106" s="42" t="s">
        <v>70</v>
      </c>
      <c r="Y106" s="42" t="s">
        <v>72</v>
      </c>
      <c r="Z106" s="42" t="s">
        <v>428</v>
      </c>
      <c r="AA106" s="42" t="s">
        <v>539</v>
      </c>
      <c r="AB106" s="44" t="s">
        <v>70</v>
      </c>
      <c r="AC106" s="96"/>
      <c r="AD106" s="87"/>
    </row>
    <row r="107" s="10" customFormat="1" ht="25.5" spans="1:30">
      <c r="A107" s="42">
        <v>101</v>
      </c>
      <c r="B107" s="42" t="s">
        <v>22</v>
      </c>
      <c r="C107" s="42" t="s">
        <v>529</v>
      </c>
      <c r="D107" s="42" t="s">
        <v>543</v>
      </c>
      <c r="E107" s="48" t="s">
        <v>372</v>
      </c>
      <c r="F107" s="43" t="s">
        <v>544</v>
      </c>
      <c r="G107" s="54" t="s">
        <v>65</v>
      </c>
      <c r="H107" s="48" t="s">
        <v>532</v>
      </c>
      <c r="I107" s="48" t="s">
        <v>545</v>
      </c>
      <c r="J107" s="66">
        <v>70</v>
      </c>
      <c r="K107" s="66">
        <v>70</v>
      </c>
      <c r="L107" s="66">
        <v>70</v>
      </c>
      <c r="M107" s="66"/>
      <c r="N107" s="44" t="s">
        <v>82</v>
      </c>
      <c r="O107" s="54">
        <v>148</v>
      </c>
      <c r="P107" s="54">
        <v>410</v>
      </c>
      <c r="Q107" s="54">
        <v>3</v>
      </c>
      <c r="R107" s="54">
        <v>10</v>
      </c>
      <c r="S107" s="82" t="s">
        <v>542</v>
      </c>
      <c r="T107" s="82" t="s">
        <v>70</v>
      </c>
      <c r="U107" s="42" t="s">
        <v>535</v>
      </c>
      <c r="V107" s="42" t="s">
        <v>72</v>
      </c>
      <c r="W107" s="42" t="s">
        <v>70</v>
      </c>
      <c r="X107" s="42" t="s">
        <v>70</v>
      </c>
      <c r="Y107" s="42" t="s">
        <v>72</v>
      </c>
      <c r="Z107" s="42" t="s">
        <v>428</v>
      </c>
      <c r="AA107" s="42" t="s">
        <v>543</v>
      </c>
      <c r="AB107" s="44" t="s">
        <v>70</v>
      </c>
      <c r="AC107" s="96"/>
      <c r="AD107" s="87"/>
    </row>
    <row r="108" s="10" customFormat="1" ht="25.5" spans="1:30">
      <c r="A108" s="42">
        <v>102</v>
      </c>
      <c r="B108" s="42" t="s">
        <v>22</v>
      </c>
      <c r="C108" s="42" t="s">
        <v>529</v>
      </c>
      <c r="D108" s="42" t="s">
        <v>536</v>
      </c>
      <c r="E108" s="44" t="s">
        <v>115</v>
      </c>
      <c r="F108" s="43" t="s">
        <v>546</v>
      </c>
      <c r="G108" s="54" t="s">
        <v>65</v>
      </c>
      <c r="H108" s="44" t="s">
        <v>66</v>
      </c>
      <c r="I108" s="43" t="s">
        <v>547</v>
      </c>
      <c r="J108" s="66">
        <v>294.96</v>
      </c>
      <c r="K108" s="66">
        <v>294.96</v>
      </c>
      <c r="L108" s="66">
        <v>194.96</v>
      </c>
      <c r="M108" s="66">
        <v>100</v>
      </c>
      <c r="N108" s="44" t="s">
        <v>82</v>
      </c>
      <c r="O108" s="54">
        <v>875</v>
      </c>
      <c r="P108" s="54">
        <v>2301</v>
      </c>
      <c r="Q108" s="54">
        <v>181</v>
      </c>
      <c r="R108" s="54">
        <v>515</v>
      </c>
      <c r="S108" s="44" t="s">
        <v>548</v>
      </c>
      <c r="T108" s="44" t="s">
        <v>70</v>
      </c>
      <c r="U108" s="44" t="s">
        <v>171</v>
      </c>
      <c r="V108" s="44" t="s">
        <v>72</v>
      </c>
      <c r="W108" s="44" t="s">
        <v>70</v>
      </c>
      <c r="X108" s="42" t="s">
        <v>70</v>
      </c>
      <c r="Y108" s="44" t="s">
        <v>70</v>
      </c>
      <c r="Z108" s="42" t="s">
        <v>428</v>
      </c>
      <c r="AA108" s="42" t="s">
        <v>536</v>
      </c>
      <c r="AB108" s="44" t="s">
        <v>72</v>
      </c>
      <c r="AC108" s="96"/>
      <c r="AD108" s="87"/>
    </row>
    <row r="109" s="10" customFormat="1" ht="38.25" spans="1:30">
      <c r="A109" s="42">
        <v>103</v>
      </c>
      <c r="B109" s="42" t="s">
        <v>22</v>
      </c>
      <c r="C109" s="42" t="s">
        <v>529</v>
      </c>
      <c r="D109" s="42" t="s">
        <v>543</v>
      </c>
      <c r="E109" s="44" t="s">
        <v>102</v>
      </c>
      <c r="F109" s="44" t="s">
        <v>549</v>
      </c>
      <c r="G109" s="54" t="s">
        <v>65</v>
      </c>
      <c r="H109" s="44" t="s">
        <v>66</v>
      </c>
      <c r="I109" s="44" t="s">
        <v>550</v>
      </c>
      <c r="J109" s="66">
        <v>150</v>
      </c>
      <c r="K109" s="66">
        <v>150</v>
      </c>
      <c r="L109" s="66">
        <v>150</v>
      </c>
      <c r="M109" s="66"/>
      <c r="N109" s="44" t="s">
        <v>82</v>
      </c>
      <c r="O109" s="54">
        <v>65</v>
      </c>
      <c r="P109" s="54">
        <v>162</v>
      </c>
      <c r="Q109" s="54">
        <v>9</v>
      </c>
      <c r="R109" s="54">
        <v>29</v>
      </c>
      <c r="S109" s="44" t="s">
        <v>551</v>
      </c>
      <c r="T109" s="82" t="s">
        <v>70</v>
      </c>
      <c r="U109" s="42" t="s">
        <v>535</v>
      </c>
      <c r="V109" s="42" t="s">
        <v>72</v>
      </c>
      <c r="W109" s="42" t="s">
        <v>70</v>
      </c>
      <c r="X109" s="42" t="s">
        <v>70</v>
      </c>
      <c r="Y109" s="42" t="s">
        <v>72</v>
      </c>
      <c r="Z109" s="42" t="s">
        <v>428</v>
      </c>
      <c r="AA109" s="42" t="s">
        <v>543</v>
      </c>
      <c r="AB109" s="44" t="s">
        <v>70</v>
      </c>
      <c r="AC109" s="96"/>
      <c r="AD109" s="87"/>
    </row>
    <row r="110" s="10" customFormat="1" ht="25.5" spans="1:30">
      <c r="A110" s="42">
        <v>104</v>
      </c>
      <c r="B110" s="42" t="s">
        <v>22</v>
      </c>
      <c r="C110" s="42" t="s">
        <v>529</v>
      </c>
      <c r="D110" s="42" t="s">
        <v>543</v>
      </c>
      <c r="E110" s="44" t="s">
        <v>283</v>
      </c>
      <c r="F110" s="44" t="s">
        <v>552</v>
      </c>
      <c r="G110" s="54" t="s">
        <v>65</v>
      </c>
      <c r="H110" s="44" t="s">
        <v>66</v>
      </c>
      <c r="I110" s="44" t="s">
        <v>553</v>
      </c>
      <c r="J110" s="66">
        <v>190</v>
      </c>
      <c r="K110" s="66">
        <v>190</v>
      </c>
      <c r="L110" s="66">
        <v>190</v>
      </c>
      <c r="M110" s="66"/>
      <c r="N110" s="44" t="s">
        <v>82</v>
      </c>
      <c r="O110" s="54">
        <v>129</v>
      </c>
      <c r="P110" s="54">
        <v>298</v>
      </c>
      <c r="Q110" s="54">
        <v>51</v>
      </c>
      <c r="R110" s="54">
        <v>172</v>
      </c>
      <c r="S110" s="44" t="s">
        <v>554</v>
      </c>
      <c r="T110" s="82" t="s">
        <v>70</v>
      </c>
      <c r="U110" s="42" t="s">
        <v>535</v>
      </c>
      <c r="V110" s="42" t="s">
        <v>72</v>
      </c>
      <c r="W110" s="42" t="s">
        <v>70</v>
      </c>
      <c r="X110" s="42" t="s">
        <v>70</v>
      </c>
      <c r="Y110" s="42" t="s">
        <v>72</v>
      </c>
      <c r="Z110" s="42" t="s">
        <v>428</v>
      </c>
      <c r="AA110" s="42" t="s">
        <v>543</v>
      </c>
      <c r="AB110" s="44" t="s">
        <v>70</v>
      </c>
      <c r="AC110" s="96"/>
      <c r="AD110" s="87"/>
    </row>
    <row r="111" s="10" customFormat="1" ht="25.5" spans="1:30">
      <c r="A111" s="42">
        <v>105</v>
      </c>
      <c r="B111" s="42" t="s">
        <v>22</v>
      </c>
      <c r="C111" s="42" t="s">
        <v>529</v>
      </c>
      <c r="D111" s="42" t="s">
        <v>530</v>
      </c>
      <c r="E111" s="43" t="s">
        <v>555</v>
      </c>
      <c r="F111" s="43" t="s">
        <v>556</v>
      </c>
      <c r="G111" s="54" t="s">
        <v>65</v>
      </c>
      <c r="H111" s="44" t="s">
        <v>66</v>
      </c>
      <c r="I111" s="48" t="s">
        <v>557</v>
      </c>
      <c r="J111" s="66">
        <v>300</v>
      </c>
      <c r="K111" s="66">
        <v>300</v>
      </c>
      <c r="L111" s="66">
        <v>300</v>
      </c>
      <c r="M111" s="68"/>
      <c r="N111" s="44" t="s">
        <v>82</v>
      </c>
      <c r="O111" s="54">
        <v>1128</v>
      </c>
      <c r="P111" s="54">
        <v>2832</v>
      </c>
      <c r="Q111" s="54">
        <v>30</v>
      </c>
      <c r="R111" s="54">
        <v>86</v>
      </c>
      <c r="S111" s="44" t="s">
        <v>558</v>
      </c>
      <c r="T111" s="44" t="s">
        <v>70</v>
      </c>
      <c r="U111" s="44" t="s">
        <v>164</v>
      </c>
      <c r="V111" s="44" t="s">
        <v>72</v>
      </c>
      <c r="W111" s="44" t="s">
        <v>70</v>
      </c>
      <c r="X111" s="42" t="s">
        <v>70</v>
      </c>
      <c r="Y111" s="42" t="s">
        <v>70</v>
      </c>
      <c r="Z111" s="42" t="s">
        <v>428</v>
      </c>
      <c r="AA111" s="42" t="s">
        <v>530</v>
      </c>
      <c r="AB111" s="44" t="s">
        <v>72</v>
      </c>
      <c r="AC111" s="96"/>
      <c r="AD111" s="87"/>
    </row>
    <row r="112" s="10" customFormat="1" ht="51" spans="1:30">
      <c r="A112" s="42">
        <v>106</v>
      </c>
      <c r="B112" s="42" t="s">
        <v>22</v>
      </c>
      <c r="C112" s="42" t="s">
        <v>529</v>
      </c>
      <c r="D112" s="42" t="s">
        <v>539</v>
      </c>
      <c r="E112" s="44" t="s">
        <v>322</v>
      </c>
      <c r="F112" s="43" t="s">
        <v>559</v>
      </c>
      <c r="G112" s="54" t="s">
        <v>65</v>
      </c>
      <c r="H112" s="44" t="s">
        <v>66</v>
      </c>
      <c r="I112" s="43" t="s">
        <v>560</v>
      </c>
      <c r="J112" s="66">
        <v>263</v>
      </c>
      <c r="K112" s="66">
        <v>263</v>
      </c>
      <c r="L112" s="66">
        <v>263</v>
      </c>
      <c r="M112" s="66"/>
      <c r="N112" s="44" t="s">
        <v>82</v>
      </c>
      <c r="O112" s="54">
        <v>270</v>
      </c>
      <c r="P112" s="54">
        <v>756</v>
      </c>
      <c r="Q112" s="54">
        <v>70</v>
      </c>
      <c r="R112" s="54">
        <v>194</v>
      </c>
      <c r="S112" s="44" t="s">
        <v>561</v>
      </c>
      <c r="T112" s="44" t="s">
        <v>70</v>
      </c>
      <c r="U112" s="44" t="s">
        <v>164</v>
      </c>
      <c r="V112" s="44" t="s">
        <v>72</v>
      </c>
      <c r="W112" s="44" t="s">
        <v>70</v>
      </c>
      <c r="X112" s="42" t="s">
        <v>70</v>
      </c>
      <c r="Y112" s="44" t="s">
        <v>70</v>
      </c>
      <c r="Z112" s="42" t="s">
        <v>428</v>
      </c>
      <c r="AA112" s="42" t="s">
        <v>539</v>
      </c>
      <c r="AB112" s="44" t="s">
        <v>72</v>
      </c>
      <c r="AC112" s="96"/>
      <c r="AD112" s="87"/>
    </row>
    <row r="113" s="10" customFormat="1" ht="76.5" spans="1:30">
      <c r="A113" s="42">
        <v>107</v>
      </c>
      <c r="B113" s="88" t="s">
        <v>22</v>
      </c>
      <c r="C113" s="42" t="s">
        <v>529</v>
      </c>
      <c r="D113" s="42" t="s">
        <v>539</v>
      </c>
      <c r="E113" s="44" t="s">
        <v>115</v>
      </c>
      <c r="F113" s="43" t="s">
        <v>562</v>
      </c>
      <c r="G113" s="54" t="s">
        <v>65</v>
      </c>
      <c r="H113" s="44" t="s">
        <v>66</v>
      </c>
      <c r="I113" s="43" t="s">
        <v>563</v>
      </c>
      <c r="J113" s="66">
        <v>180</v>
      </c>
      <c r="K113" s="66">
        <v>180</v>
      </c>
      <c r="L113" s="66">
        <v>180</v>
      </c>
      <c r="M113" s="66"/>
      <c r="N113" s="44" t="s">
        <v>82</v>
      </c>
      <c r="O113" s="54">
        <v>189</v>
      </c>
      <c r="P113" s="54">
        <v>591</v>
      </c>
      <c r="Q113" s="54">
        <v>9</v>
      </c>
      <c r="R113" s="54">
        <v>25</v>
      </c>
      <c r="S113" s="44" t="s">
        <v>564</v>
      </c>
      <c r="T113" s="44" t="s">
        <v>70</v>
      </c>
      <c r="U113" s="44" t="s">
        <v>171</v>
      </c>
      <c r="V113" s="44" t="s">
        <v>72</v>
      </c>
      <c r="W113" s="44" t="s">
        <v>70</v>
      </c>
      <c r="X113" s="42" t="s">
        <v>70</v>
      </c>
      <c r="Y113" s="44" t="s">
        <v>70</v>
      </c>
      <c r="Z113" s="42" t="s">
        <v>428</v>
      </c>
      <c r="AA113" s="42" t="s">
        <v>539</v>
      </c>
      <c r="AB113" s="44" t="s">
        <v>70</v>
      </c>
      <c r="AC113" s="96"/>
      <c r="AD113" s="87"/>
    </row>
    <row r="114" s="10" customFormat="1" ht="38.25" spans="1:30">
      <c r="A114" s="42">
        <v>108</v>
      </c>
      <c r="B114" s="42" t="s">
        <v>22</v>
      </c>
      <c r="C114" s="42" t="s">
        <v>529</v>
      </c>
      <c r="D114" s="42" t="s">
        <v>539</v>
      </c>
      <c r="E114" s="44" t="s">
        <v>102</v>
      </c>
      <c r="F114" s="43" t="s">
        <v>565</v>
      </c>
      <c r="G114" s="54" t="s">
        <v>65</v>
      </c>
      <c r="H114" s="44" t="s">
        <v>66</v>
      </c>
      <c r="I114" s="43" t="s">
        <v>566</v>
      </c>
      <c r="J114" s="66">
        <v>140</v>
      </c>
      <c r="K114" s="66">
        <v>140</v>
      </c>
      <c r="L114" s="66">
        <v>140</v>
      </c>
      <c r="M114" s="66"/>
      <c r="N114" s="44" t="s">
        <v>137</v>
      </c>
      <c r="O114" s="54">
        <v>240</v>
      </c>
      <c r="P114" s="54">
        <v>756</v>
      </c>
      <c r="Q114" s="54">
        <v>70</v>
      </c>
      <c r="R114" s="54">
        <v>194</v>
      </c>
      <c r="S114" s="44" t="s">
        <v>567</v>
      </c>
      <c r="T114" s="44" t="s">
        <v>70</v>
      </c>
      <c r="U114" s="44" t="s">
        <v>164</v>
      </c>
      <c r="V114" s="44" t="s">
        <v>72</v>
      </c>
      <c r="W114" s="44" t="s">
        <v>70</v>
      </c>
      <c r="X114" s="42" t="s">
        <v>70</v>
      </c>
      <c r="Y114" s="44" t="s">
        <v>72</v>
      </c>
      <c r="Z114" s="44" t="s">
        <v>489</v>
      </c>
      <c r="AA114" s="42" t="s">
        <v>539</v>
      </c>
      <c r="AB114" s="44" t="s">
        <v>70</v>
      </c>
      <c r="AC114" s="96"/>
      <c r="AD114" s="87"/>
    </row>
    <row r="115" s="10" customFormat="1" ht="63.75" spans="1:30">
      <c r="A115" s="42">
        <v>109</v>
      </c>
      <c r="B115" s="42" t="s">
        <v>22</v>
      </c>
      <c r="C115" s="42" t="s">
        <v>529</v>
      </c>
      <c r="D115" s="42" t="s">
        <v>539</v>
      </c>
      <c r="E115" s="44" t="s">
        <v>322</v>
      </c>
      <c r="F115" s="43" t="s">
        <v>568</v>
      </c>
      <c r="G115" s="54" t="s">
        <v>65</v>
      </c>
      <c r="H115" s="44" t="s">
        <v>66</v>
      </c>
      <c r="I115" s="43" t="s">
        <v>569</v>
      </c>
      <c r="J115" s="66">
        <v>150</v>
      </c>
      <c r="K115" s="66">
        <v>150</v>
      </c>
      <c r="L115" s="66">
        <v>150</v>
      </c>
      <c r="M115" s="66"/>
      <c r="N115" s="44" t="s">
        <v>82</v>
      </c>
      <c r="O115" s="54">
        <v>273</v>
      </c>
      <c r="P115" s="54">
        <v>664</v>
      </c>
      <c r="Q115" s="54">
        <v>60</v>
      </c>
      <c r="R115" s="54">
        <v>172</v>
      </c>
      <c r="S115" s="44" t="s">
        <v>570</v>
      </c>
      <c r="T115" s="44" t="s">
        <v>70</v>
      </c>
      <c r="U115" s="44" t="s">
        <v>164</v>
      </c>
      <c r="V115" s="44" t="s">
        <v>72</v>
      </c>
      <c r="W115" s="44" t="s">
        <v>70</v>
      </c>
      <c r="X115" s="42" t="s">
        <v>70</v>
      </c>
      <c r="Y115" s="44" t="s">
        <v>70</v>
      </c>
      <c r="Z115" s="42" t="s">
        <v>428</v>
      </c>
      <c r="AA115" s="42" t="s">
        <v>539</v>
      </c>
      <c r="AB115" s="44" t="s">
        <v>72</v>
      </c>
      <c r="AC115" s="96"/>
      <c r="AD115" s="87"/>
    </row>
    <row r="116" s="10" customFormat="1" ht="38.25" spans="1:30">
      <c r="A116" s="42">
        <v>110</v>
      </c>
      <c r="B116" s="42" t="s">
        <v>22</v>
      </c>
      <c r="C116" s="42" t="s">
        <v>529</v>
      </c>
      <c r="D116" s="42" t="s">
        <v>539</v>
      </c>
      <c r="E116" s="44" t="s">
        <v>89</v>
      </c>
      <c r="F116" s="43" t="s">
        <v>571</v>
      </c>
      <c r="G116" s="54" t="s">
        <v>65</v>
      </c>
      <c r="H116" s="44" t="s">
        <v>205</v>
      </c>
      <c r="I116" s="43" t="s">
        <v>572</v>
      </c>
      <c r="J116" s="66">
        <v>25</v>
      </c>
      <c r="K116" s="66">
        <v>25</v>
      </c>
      <c r="L116" s="66">
        <v>25</v>
      </c>
      <c r="M116" s="66"/>
      <c r="N116" s="44" t="s">
        <v>82</v>
      </c>
      <c r="O116" s="54">
        <v>120</v>
      </c>
      <c r="P116" s="54">
        <v>341</v>
      </c>
      <c r="Q116" s="54">
        <v>40</v>
      </c>
      <c r="R116" s="54">
        <v>122</v>
      </c>
      <c r="S116" s="44" t="s">
        <v>573</v>
      </c>
      <c r="T116" s="44" t="s">
        <v>72</v>
      </c>
      <c r="U116" s="44" t="s">
        <v>164</v>
      </c>
      <c r="V116" s="44" t="s">
        <v>72</v>
      </c>
      <c r="W116" s="44" t="s">
        <v>70</v>
      </c>
      <c r="X116" s="42" t="s">
        <v>70</v>
      </c>
      <c r="Y116" s="44" t="s">
        <v>72</v>
      </c>
      <c r="Z116" s="42" t="s">
        <v>428</v>
      </c>
      <c r="AA116" s="42" t="s">
        <v>539</v>
      </c>
      <c r="AB116" s="44" t="s">
        <v>72</v>
      </c>
      <c r="AC116" s="96"/>
      <c r="AD116" s="87"/>
    </row>
    <row r="117" s="10" customFormat="1" ht="25.5" spans="1:30">
      <c r="A117" s="42">
        <v>111</v>
      </c>
      <c r="B117" s="42" t="s">
        <v>22</v>
      </c>
      <c r="C117" s="42" t="s">
        <v>529</v>
      </c>
      <c r="D117" s="42" t="s">
        <v>530</v>
      </c>
      <c r="E117" s="42" t="s">
        <v>574</v>
      </c>
      <c r="F117" s="42" t="s">
        <v>575</v>
      </c>
      <c r="G117" s="54" t="s">
        <v>65</v>
      </c>
      <c r="H117" s="42" t="s">
        <v>205</v>
      </c>
      <c r="I117" s="42" t="s">
        <v>576</v>
      </c>
      <c r="J117" s="66">
        <v>200</v>
      </c>
      <c r="K117" s="66">
        <v>100</v>
      </c>
      <c r="L117" s="66">
        <v>100</v>
      </c>
      <c r="M117" s="68"/>
      <c r="N117" s="44" t="s">
        <v>82</v>
      </c>
      <c r="O117" s="54">
        <v>378</v>
      </c>
      <c r="P117" s="54">
        <v>1007</v>
      </c>
      <c r="Q117" s="54">
        <v>30</v>
      </c>
      <c r="R117" s="54">
        <v>86</v>
      </c>
      <c r="S117" s="44" t="s">
        <v>577</v>
      </c>
      <c r="T117" s="82" t="s">
        <v>70</v>
      </c>
      <c r="U117" s="44" t="s">
        <v>164</v>
      </c>
      <c r="V117" s="42" t="s">
        <v>72</v>
      </c>
      <c r="W117" s="42" t="s">
        <v>70</v>
      </c>
      <c r="X117" s="42" t="s">
        <v>70</v>
      </c>
      <c r="Y117" s="42" t="s">
        <v>72</v>
      </c>
      <c r="Z117" s="42" t="s">
        <v>428</v>
      </c>
      <c r="AA117" s="42" t="s">
        <v>530</v>
      </c>
      <c r="AB117" s="44" t="s">
        <v>72</v>
      </c>
      <c r="AC117" s="96"/>
      <c r="AD117" s="87"/>
    </row>
    <row r="118" s="10" customFormat="1" ht="114.75" spans="1:30">
      <c r="A118" s="42">
        <v>112</v>
      </c>
      <c r="B118" s="42" t="s">
        <v>22</v>
      </c>
      <c r="C118" s="42" t="s">
        <v>578</v>
      </c>
      <c r="D118" s="42" t="s">
        <v>579</v>
      </c>
      <c r="E118" s="44" t="s">
        <v>580</v>
      </c>
      <c r="F118" s="44" t="s">
        <v>581</v>
      </c>
      <c r="G118" s="54" t="s">
        <v>65</v>
      </c>
      <c r="H118" s="48" t="s">
        <v>532</v>
      </c>
      <c r="I118" s="44" t="s">
        <v>582</v>
      </c>
      <c r="J118" s="66">
        <v>30</v>
      </c>
      <c r="K118" s="66">
        <v>30</v>
      </c>
      <c r="L118" s="66">
        <v>30</v>
      </c>
      <c r="M118" s="66">
        <v>0</v>
      </c>
      <c r="N118" s="44" t="s">
        <v>82</v>
      </c>
      <c r="O118" s="54">
        <v>33</v>
      </c>
      <c r="P118" s="54">
        <v>109</v>
      </c>
      <c r="Q118" s="54">
        <v>4</v>
      </c>
      <c r="R118" s="54">
        <v>15</v>
      </c>
      <c r="S118" s="44" t="s">
        <v>583</v>
      </c>
      <c r="T118" s="82" t="s">
        <v>70</v>
      </c>
      <c r="U118" s="44" t="s">
        <v>164</v>
      </c>
      <c r="V118" s="44" t="s">
        <v>72</v>
      </c>
      <c r="W118" s="42" t="s">
        <v>70</v>
      </c>
      <c r="X118" s="42" t="s">
        <v>70</v>
      </c>
      <c r="Y118" s="44" t="s">
        <v>72</v>
      </c>
      <c r="Z118" s="42" t="s">
        <v>428</v>
      </c>
      <c r="AA118" s="42" t="s">
        <v>579</v>
      </c>
      <c r="AB118" s="44" t="s">
        <v>70</v>
      </c>
      <c r="AC118" s="96"/>
      <c r="AD118" s="87"/>
    </row>
    <row r="119" s="10" customFormat="1" ht="131.25" spans="1:30">
      <c r="A119" s="42">
        <v>113</v>
      </c>
      <c r="B119" s="42" t="s">
        <v>22</v>
      </c>
      <c r="C119" s="42" t="s">
        <v>578</v>
      </c>
      <c r="D119" s="42" t="s">
        <v>579</v>
      </c>
      <c r="E119" s="44" t="s">
        <v>580</v>
      </c>
      <c r="F119" s="44" t="s">
        <v>584</v>
      </c>
      <c r="G119" s="54" t="s">
        <v>65</v>
      </c>
      <c r="H119" s="48" t="s">
        <v>532</v>
      </c>
      <c r="I119" s="44" t="s">
        <v>585</v>
      </c>
      <c r="J119" s="66">
        <v>30</v>
      </c>
      <c r="K119" s="66">
        <v>30</v>
      </c>
      <c r="L119" s="66">
        <v>30</v>
      </c>
      <c r="M119" s="66">
        <v>0</v>
      </c>
      <c r="N119" s="44" t="s">
        <v>82</v>
      </c>
      <c r="O119" s="54">
        <v>231</v>
      </c>
      <c r="P119" s="54">
        <v>609</v>
      </c>
      <c r="Q119" s="54">
        <v>14</v>
      </c>
      <c r="R119" s="54">
        <v>40</v>
      </c>
      <c r="S119" s="44" t="s">
        <v>586</v>
      </c>
      <c r="T119" s="82" t="s">
        <v>70</v>
      </c>
      <c r="U119" s="44" t="s">
        <v>164</v>
      </c>
      <c r="V119" s="44" t="s">
        <v>72</v>
      </c>
      <c r="W119" s="42" t="s">
        <v>70</v>
      </c>
      <c r="X119" s="42" t="s">
        <v>70</v>
      </c>
      <c r="Y119" s="44" t="s">
        <v>72</v>
      </c>
      <c r="Z119" s="42" t="s">
        <v>428</v>
      </c>
      <c r="AA119" s="42" t="s">
        <v>579</v>
      </c>
      <c r="AB119" s="44" t="s">
        <v>70</v>
      </c>
      <c r="AC119" s="96"/>
      <c r="AD119" s="87"/>
    </row>
    <row r="120" s="10" customFormat="1" ht="127.5" spans="1:30">
      <c r="A120" s="42">
        <v>114</v>
      </c>
      <c r="B120" s="42" t="s">
        <v>22</v>
      </c>
      <c r="C120" s="42" t="s">
        <v>578</v>
      </c>
      <c r="D120" s="42" t="s">
        <v>579</v>
      </c>
      <c r="E120" s="44" t="s">
        <v>580</v>
      </c>
      <c r="F120" s="44" t="s">
        <v>587</v>
      </c>
      <c r="G120" s="54" t="s">
        <v>65</v>
      </c>
      <c r="H120" s="48" t="s">
        <v>532</v>
      </c>
      <c r="I120" s="44" t="s">
        <v>588</v>
      </c>
      <c r="J120" s="66">
        <v>30</v>
      </c>
      <c r="K120" s="66">
        <v>30</v>
      </c>
      <c r="L120" s="66">
        <v>30</v>
      </c>
      <c r="M120" s="66">
        <v>0</v>
      </c>
      <c r="N120" s="44" t="s">
        <v>82</v>
      </c>
      <c r="O120" s="54">
        <v>235</v>
      </c>
      <c r="P120" s="54">
        <v>720</v>
      </c>
      <c r="Q120" s="54">
        <v>0</v>
      </c>
      <c r="R120" s="54">
        <v>0</v>
      </c>
      <c r="S120" s="44" t="s">
        <v>589</v>
      </c>
      <c r="T120" s="82" t="s">
        <v>70</v>
      </c>
      <c r="U120" s="44" t="s">
        <v>164</v>
      </c>
      <c r="V120" s="44" t="s">
        <v>72</v>
      </c>
      <c r="W120" s="42" t="s">
        <v>70</v>
      </c>
      <c r="X120" s="42" t="s">
        <v>70</v>
      </c>
      <c r="Y120" s="44" t="s">
        <v>72</v>
      </c>
      <c r="Z120" s="42" t="s">
        <v>428</v>
      </c>
      <c r="AA120" s="42" t="s">
        <v>579</v>
      </c>
      <c r="AB120" s="44" t="s">
        <v>70</v>
      </c>
      <c r="AC120" s="96"/>
      <c r="AD120" s="87"/>
    </row>
    <row r="121" s="10" customFormat="1" ht="114.75" spans="1:30">
      <c r="A121" s="42">
        <v>115</v>
      </c>
      <c r="B121" s="42" t="s">
        <v>22</v>
      </c>
      <c r="C121" s="42" t="s">
        <v>578</v>
      </c>
      <c r="D121" s="42" t="s">
        <v>579</v>
      </c>
      <c r="E121" s="44" t="s">
        <v>372</v>
      </c>
      <c r="F121" s="44" t="s">
        <v>590</v>
      </c>
      <c r="G121" s="54" t="s">
        <v>65</v>
      </c>
      <c r="H121" s="48" t="s">
        <v>532</v>
      </c>
      <c r="I121" s="44" t="s">
        <v>591</v>
      </c>
      <c r="J121" s="66">
        <v>141.25</v>
      </c>
      <c r="K121" s="66">
        <v>141.25</v>
      </c>
      <c r="L121" s="66">
        <v>141.25</v>
      </c>
      <c r="M121" s="66">
        <v>0</v>
      </c>
      <c r="N121" s="44" t="s">
        <v>82</v>
      </c>
      <c r="O121" s="54">
        <v>1164</v>
      </c>
      <c r="P121" s="54">
        <v>3330</v>
      </c>
      <c r="Q121" s="54">
        <v>70</v>
      </c>
      <c r="R121" s="54">
        <v>209</v>
      </c>
      <c r="S121" s="44" t="s">
        <v>592</v>
      </c>
      <c r="T121" s="82" t="s">
        <v>70</v>
      </c>
      <c r="U121" s="44" t="s">
        <v>345</v>
      </c>
      <c r="V121" s="44" t="s">
        <v>72</v>
      </c>
      <c r="W121" s="42" t="s">
        <v>70</v>
      </c>
      <c r="X121" s="42" t="s">
        <v>70</v>
      </c>
      <c r="Y121" s="44" t="s">
        <v>72</v>
      </c>
      <c r="Z121" s="42" t="s">
        <v>428</v>
      </c>
      <c r="AA121" s="42" t="s">
        <v>579</v>
      </c>
      <c r="AB121" s="44" t="s">
        <v>72</v>
      </c>
      <c r="AC121" s="96"/>
      <c r="AD121" s="87"/>
    </row>
    <row r="122" s="10" customFormat="1" ht="102" spans="1:30">
      <c r="A122" s="42">
        <v>116</v>
      </c>
      <c r="B122" s="42" t="s">
        <v>22</v>
      </c>
      <c r="C122" s="42" t="s">
        <v>578</v>
      </c>
      <c r="D122" s="42" t="s">
        <v>593</v>
      </c>
      <c r="E122" s="44" t="s">
        <v>245</v>
      </c>
      <c r="F122" s="44" t="s">
        <v>594</v>
      </c>
      <c r="G122" s="54" t="s">
        <v>65</v>
      </c>
      <c r="H122" s="48" t="s">
        <v>66</v>
      </c>
      <c r="I122" s="43" t="s">
        <v>595</v>
      </c>
      <c r="J122" s="66">
        <v>72</v>
      </c>
      <c r="K122" s="66">
        <v>72</v>
      </c>
      <c r="L122" s="66">
        <v>72</v>
      </c>
      <c r="M122" s="66">
        <v>0</v>
      </c>
      <c r="N122" s="44" t="s">
        <v>82</v>
      </c>
      <c r="O122" s="54">
        <v>510</v>
      </c>
      <c r="P122" s="54">
        <v>1614</v>
      </c>
      <c r="Q122" s="54">
        <v>82</v>
      </c>
      <c r="R122" s="54">
        <v>268</v>
      </c>
      <c r="S122" s="44" t="s">
        <v>596</v>
      </c>
      <c r="T122" s="82" t="s">
        <v>70</v>
      </c>
      <c r="U122" s="44" t="s">
        <v>597</v>
      </c>
      <c r="V122" s="44" t="s">
        <v>72</v>
      </c>
      <c r="W122" s="42" t="s">
        <v>70</v>
      </c>
      <c r="X122" s="42" t="s">
        <v>70</v>
      </c>
      <c r="Y122" s="44" t="s">
        <v>72</v>
      </c>
      <c r="Z122" s="42" t="s">
        <v>428</v>
      </c>
      <c r="AA122" s="42" t="s">
        <v>593</v>
      </c>
      <c r="AB122" s="44" t="s">
        <v>72</v>
      </c>
      <c r="AC122" s="96"/>
      <c r="AD122" s="87"/>
    </row>
    <row r="123" s="10" customFormat="1" ht="63.75" spans="1:30">
      <c r="A123" s="42">
        <v>117</v>
      </c>
      <c r="B123" s="42" t="s">
        <v>22</v>
      </c>
      <c r="C123" s="42" t="s">
        <v>578</v>
      </c>
      <c r="D123" s="42" t="s">
        <v>579</v>
      </c>
      <c r="E123" s="44" t="s">
        <v>322</v>
      </c>
      <c r="F123" s="44" t="s">
        <v>598</v>
      </c>
      <c r="G123" s="54" t="s">
        <v>65</v>
      </c>
      <c r="H123" s="48" t="s">
        <v>66</v>
      </c>
      <c r="I123" s="44" t="s">
        <v>599</v>
      </c>
      <c r="J123" s="66">
        <v>200</v>
      </c>
      <c r="K123" s="66">
        <v>200</v>
      </c>
      <c r="L123" s="66">
        <v>200</v>
      </c>
      <c r="M123" s="66">
        <v>0</v>
      </c>
      <c r="N123" s="44" t="s">
        <v>82</v>
      </c>
      <c r="O123" s="54">
        <v>235</v>
      </c>
      <c r="P123" s="54">
        <v>720</v>
      </c>
      <c r="Q123" s="54">
        <v>0</v>
      </c>
      <c r="R123" s="54">
        <v>0</v>
      </c>
      <c r="S123" s="44" t="s">
        <v>600</v>
      </c>
      <c r="T123" s="82" t="s">
        <v>70</v>
      </c>
      <c r="U123" s="44" t="s">
        <v>601</v>
      </c>
      <c r="V123" s="44" t="s">
        <v>72</v>
      </c>
      <c r="W123" s="42" t="s">
        <v>70</v>
      </c>
      <c r="X123" s="42" t="s">
        <v>70</v>
      </c>
      <c r="Y123" s="44" t="s">
        <v>72</v>
      </c>
      <c r="Z123" s="42" t="s">
        <v>428</v>
      </c>
      <c r="AA123" s="42" t="s">
        <v>579</v>
      </c>
      <c r="AB123" s="44" t="s">
        <v>72</v>
      </c>
      <c r="AC123" s="96"/>
      <c r="AD123" s="87"/>
    </row>
    <row r="124" s="10" customFormat="1" ht="38.25" spans="1:30">
      <c r="A124" s="42">
        <v>118</v>
      </c>
      <c r="B124" s="42" t="s">
        <v>22</v>
      </c>
      <c r="C124" s="42" t="s">
        <v>578</v>
      </c>
      <c r="D124" s="42" t="s">
        <v>602</v>
      </c>
      <c r="E124" s="44" t="s">
        <v>233</v>
      </c>
      <c r="F124" s="44" t="s">
        <v>603</v>
      </c>
      <c r="G124" s="54" t="s">
        <v>65</v>
      </c>
      <c r="H124" s="48" t="s">
        <v>66</v>
      </c>
      <c r="I124" s="44" t="s">
        <v>604</v>
      </c>
      <c r="J124" s="66">
        <v>60</v>
      </c>
      <c r="K124" s="66">
        <v>60</v>
      </c>
      <c r="L124" s="66">
        <v>60</v>
      </c>
      <c r="M124" s="66">
        <v>0</v>
      </c>
      <c r="N124" s="44" t="s">
        <v>82</v>
      </c>
      <c r="O124" s="54">
        <v>2166</v>
      </c>
      <c r="P124" s="54">
        <v>5964</v>
      </c>
      <c r="Q124" s="54">
        <v>70</v>
      </c>
      <c r="R124" s="54">
        <v>158</v>
      </c>
      <c r="S124" s="44" t="s">
        <v>605</v>
      </c>
      <c r="T124" s="82" t="s">
        <v>70</v>
      </c>
      <c r="U124" s="44" t="s">
        <v>164</v>
      </c>
      <c r="V124" s="44" t="s">
        <v>165</v>
      </c>
      <c r="W124" s="42" t="s">
        <v>70</v>
      </c>
      <c r="X124" s="42" t="s">
        <v>70</v>
      </c>
      <c r="Y124" s="44" t="s">
        <v>70</v>
      </c>
      <c r="Z124" s="42" t="s">
        <v>428</v>
      </c>
      <c r="AA124" s="42" t="s">
        <v>602</v>
      </c>
      <c r="AB124" s="44" t="s">
        <v>70</v>
      </c>
      <c r="AC124" s="96"/>
      <c r="AD124" s="87"/>
    </row>
    <row r="125" s="10" customFormat="1" ht="76.5" spans="1:30">
      <c r="A125" s="42">
        <v>119</v>
      </c>
      <c r="B125" s="42" t="s">
        <v>22</v>
      </c>
      <c r="C125" s="42" t="s">
        <v>578</v>
      </c>
      <c r="D125" s="42" t="s">
        <v>593</v>
      </c>
      <c r="E125" s="44" t="s">
        <v>240</v>
      </c>
      <c r="F125" s="44" t="s">
        <v>606</v>
      </c>
      <c r="G125" s="54" t="s">
        <v>65</v>
      </c>
      <c r="H125" s="48" t="s">
        <v>66</v>
      </c>
      <c r="I125" s="44" t="s">
        <v>607</v>
      </c>
      <c r="J125" s="66">
        <v>120</v>
      </c>
      <c r="K125" s="66">
        <v>120</v>
      </c>
      <c r="L125" s="66">
        <v>120</v>
      </c>
      <c r="M125" s="66">
        <v>0</v>
      </c>
      <c r="N125" s="44" t="s">
        <v>82</v>
      </c>
      <c r="O125" s="54">
        <v>35</v>
      </c>
      <c r="P125" s="54">
        <v>101</v>
      </c>
      <c r="Q125" s="54">
        <v>3</v>
      </c>
      <c r="R125" s="54">
        <v>10</v>
      </c>
      <c r="S125" s="44" t="s">
        <v>608</v>
      </c>
      <c r="T125" s="82" t="s">
        <v>70</v>
      </c>
      <c r="U125" s="44" t="s">
        <v>171</v>
      </c>
      <c r="V125" s="44" t="s">
        <v>165</v>
      </c>
      <c r="W125" s="42" t="s">
        <v>70</v>
      </c>
      <c r="X125" s="42" t="s">
        <v>70</v>
      </c>
      <c r="Y125" s="44" t="s">
        <v>70</v>
      </c>
      <c r="Z125" s="42" t="s">
        <v>428</v>
      </c>
      <c r="AA125" s="42" t="s">
        <v>593</v>
      </c>
      <c r="AB125" s="44" t="s">
        <v>70</v>
      </c>
      <c r="AC125" s="96"/>
      <c r="AD125" s="87"/>
    </row>
    <row r="126" s="10" customFormat="1" ht="89.25" spans="1:30">
      <c r="A126" s="42">
        <v>120</v>
      </c>
      <c r="B126" s="42" t="s">
        <v>22</v>
      </c>
      <c r="C126" s="42" t="s">
        <v>578</v>
      </c>
      <c r="D126" s="42" t="s">
        <v>609</v>
      </c>
      <c r="E126" s="44" t="s">
        <v>240</v>
      </c>
      <c r="F126" s="44" t="s">
        <v>610</v>
      </c>
      <c r="G126" s="54" t="s">
        <v>65</v>
      </c>
      <c r="H126" s="48" t="s">
        <v>66</v>
      </c>
      <c r="I126" s="44" t="s">
        <v>611</v>
      </c>
      <c r="J126" s="66">
        <v>500</v>
      </c>
      <c r="K126" s="66">
        <v>400</v>
      </c>
      <c r="L126" s="66">
        <v>400</v>
      </c>
      <c r="M126" s="66">
        <v>100</v>
      </c>
      <c r="N126" s="44" t="s">
        <v>82</v>
      </c>
      <c r="O126" s="54">
        <v>104</v>
      </c>
      <c r="P126" s="54">
        <v>305</v>
      </c>
      <c r="Q126" s="54">
        <v>7</v>
      </c>
      <c r="R126" s="54">
        <v>20</v>
      </c>
      <c r="S126" s="82" t="s">
        <v>612</v>
      </c>
      <c r="T126" s="82" t="s">
        <v>70</v>
      </c>
      <c r="U126" s="44" t="s">
        <v>171</v>
      </c>
      <c r="V126" s="44" t="s">
        <v>72</v>
      </c>
      <c r="W126" s="42" t="s">
        <v>70</v>
      </c>
      <c r="X126" s="42" t="s">
        <v>70</v>
      </c>
      <c r="Y126" s="44" t="s">
        <v>70</v>
      </c>
      <c r="Z126" s="42" t="s">
        <v>428</v>
      </c>
      <c r="AA126" s="42" t="s">
        <v>609</v>
      </c>
      <c r="AB126" s="44" t="s">
        <v>72</v>
      </c>
      <c r="AC126" s="96"/>
      <c r="AD126" s="87"/>
    </row>
    <row r="127" s="10" customFormat="1" ht="51" spans="1:30">
      <c r="A127" s="42">
        <v>121</v>
      </c>
      <c r="B127" s="42" t="s">
        <v>22</v>
      </c>
      <c r="C127" s="42" t="s">
        <v>578</v>
      </c>
      <c r="D127" s="42" t="s">
        <v>613</v>
      </c>
      <c r="E127" s="44" t="s">
        <v>102</v>
      </c>
      <c r="F127" s="44" t="s">
        <v>614</v>
      </c>
      <c r="G127" s="54" t="s">
        <v>65</v>
      </c>
      <c r="H127" s="48" t="s">
        <v>66</v>
      </c>
      <c r="I127" s="44" t="s">
        <v>615</v>
      </c>
      <c r="J127" s="66">
        <v>40</v>
      </c>
      <c r="K127" s="66">
        <v>40</v>
      </c>
      <c r="L127" s="66">
        <v>40</v>
      </c>
      <c r="M127" s="66">
        <v>0</v>
      </c>
      <c r="N127" s="44" t="s">
        <v>82</v>
      </c>
      <c r="O127" s="54">
        <v>31</v>
      </c>
      <c r="P127" s="54">
        <v>96</v>
      </c>
      <c r="Q127" s="54">
        <v>0</v>
      </c>
      <c r="R127" s="54">
        <v>0</v>
      </c>
      <c r="S127" s="44" t="s">
        <v>616</v>
      </c>
      <c r="T127" s="82" t="s">
        <v>70</v>
      </c>
      <c r="U127" s="44" t="s">
        <v>84</v>
      </c>
      <c r="V127" s="44" t="s">
        <v>165</v>
      </c>
      <c r="W127" s="42" t="s">
        <v>70</v>
      </c>
      <c r="X127" s="42" t="s">
        <v>70</v>
      </c>
      <c r="Y127" s="44" t="s">
        <v>72</v>
      </c>
      <c r="Z127" s="42" t="s">
        <v>428</v>
      </c>
      <c r="AA127" s="42" t="s">
        <v>613</v>
      </c>
      <c r="AB127" s="44" t="s">
        <v>70</v>
      </c>
      <c r="AC127" s="96"/>
      <c r="AD127" s="87"/>
    </row>
    <row r="128" s="10" customFormat="1" ht="25.5" spans="1:30">
      <c r="A128" s="42">
        <v>122</v>
      </c>
      <c r="B128" s="42" t="s">
        <v>22</v>
      </c>
      <c r="C128" s="42" t="s">
        <v>578</v>
      </c>
      <c r="D128" s="42" t="s">
        <v>617</v>
      </c>
      <c r="E128" s="44" t="s">
        <v>122</v>
      </c>
      <c r="F128" s="44" t="s">
        <v>618</v>
      </c>
      <c r="G128" s="54" t="s">
        <v>65</v>
      </c>
      <c r="H128" s="48" t="s">
        <v>66</v>
      </c>
      <c r="I128" s="44" t="s">
        <v>619</v>
      </c>
      <c r="J128" s="66">
        <v>1800</v>
      </c>
      <c r="K128" s="66">
        <v>1000</v>
      </c>
      <c r="L128" s="66">
        <v>1000</v>
      </c>
      <c r="M128" s="66">
        <v>800</v>
      </c>
      <c r="N128" s="44" t="s">
        <v>82</v>
      </c>
      <c r="O128" s="54">
        <v>289</v>
      </c>
      <c r="P128" s="54">
        <v>822</v>
      </c>
      <c r="Q128" s="54">
        <v>10</v>
      </c>
      <c r="R128" s="54">
        <v>26</v>
      </c>
      <c r="S128" s="44" t="s">
        <v>620</v>
      </c>
      <c r="T128" s="82" t="s">
        <v>70</v>
      </c>
      <c r="U128" s="44" t="s">
        <v>277</v>
      </c>
      <c r="V128" s="44" t="s">
        <v>72</v>
      </c>
      <c r="W128" s="42" t="s">
        <v>70</v>
      </c>
      <c r="X128" s="42" t="s">
        <v>70</v>
      </c>
      <c r="Y128" s="44" t="s">
        <v>70</v>
      </c>
      <c r="Z128" s="42" t="s">
        <v>428</v>
      </c>
      <c r="AA128" s="42" t="s">
        <v>617</v>
      </c>
      <c r="AB128" s="44" t="s">
        <v>70</v>
      </c>
      <c r="AC128" s="96"/>
      <c r="AD128" s="87"/>
    </row>
    <row r="129" s="10" customFormat="1" ht="89.25" spans="1:30">
      <c r="A129" s="42">
        <v>123</v>
      </c>
      <c r="B129" s="42" t="s">
        <v>22</v>
      </c>
      <c r="C129" s="42" t="s">
        <v>578</v>
      </c>
      <c r="D129" s="42" t="s">
        <v>617</v>
      </c>
      <c r="E129" s="44" t="s">
        <v>122</v>
      </c>
      <c r="F129" s="44" t="s">
        <v>621</v>
      </c>
      <c r="G129" s="54" t="s">
        <v>65</v>
      </c>
      <c r="H129" s="48" t="s">
        <v>66</v>
      </c>
      <c r="I129" s="44" t="s">
        <v>622</v>
      </c>
      <c r="J129" s="66">
        <v>100</v>
      </c>
      <c r="K129" s="66">
        <v>100</v>
      </c>
      <c r="L129" s="66">
        <v>100</v>
      </c>
      <c r="M129" s="66">
        <v>0</v>
      </c>
      <c r="N129" s="44" t="s">
        <v>137</v>
      </c>
      <c r="O129" s="54">
        <v>289</v>
      </c>
      <c r="P129" s="54">
        <v>822</v>
      </c>
      <c r="Q129" s="54">
        <v>10</v>
      </c>
      <c r="R129" s="54">
        <v>26</v>
      </c>
      <c r="S129" s="44" t="s">
        <v>623</v>
      </c>
      <c r="T129" s="44" t="s">
        <v>70</v>
      </c>
      <c r="U129" s="44" t="s">
        <v>460</v>
      </c>
      <c r="V129" s="44" t="s">
        <v>72</v>
      </c>
      <c r="W129" s="42" t="s">
        <v>70</v>
      </c>
      <c r="X129" s="42" t="s">
        <v>70</v>
      </c>
      <c r="Y129" s="44" t="s">
        <v>72</v>
      </c>
      <c r="Z129" s="44" t="s">
        <v>489</v>
      </c>
      <c r="AA129" s="42" t="s">
        <v>617</v>
      </c>
      <c r="AB129" s="44" t="s">
        <v>70</v>
      </c>
      <c r="AC129" s="96"/>
      <c r="AD129" s="87"/>
    </row>
    <row r="130" s="10" customFormat="1" ht="25.5" spans="1:30">
      <c r="A130" s="42">
        <v>124</v>
      </c>
      <c r="B130" s="42" t="s">
        <v>22</v>
      </c>
      <c r="C130" s="42" t="s">
        <v>624</v>
      </c>
      <c r="D130" s="42" t="s">
        <v>625</v>
      </c>
      <c r="E130" s="43" t="s">
        <v>233</v>
      </c>
      <c r="F130" s="43" t="s">
        <v>626</v>
      </c>
      <c r="G130" s="54" t="s">
        <v>65</v>
      </c>
      <c r="H130" s="43" t="s">
        <v>627</v>
      </c>
      <c r="I130" s="43" t="s">
        <v>628</v>
      </c>
      <c r="J130" s="66">
        <v>260</v>
      </c>
      <c r="K130" s="66">
        <v>260</v>
      </c>
      <c r="L130" s="66">
        <v>260</v>
      </c>
      <c r="M130" s="66">
        <v>0</v>
      </c>
      <c r="N130" s="44" t="s">
        <v>82</v>
      </c>
      <c r="O130" s="54">
        <v>301</v>
      </c>
      <c r="P130" s="54">
        <v>860</v>
      </c>
      <c r="Q130" s="54">
        <v>82</v>
      </c>
      <c r="R130" s="54">
        <v>324</v>
      </c>
      <c r="S130" s="42" t="s">
        <v>629</v>
      </c>
      <c r="T130" s="82" t="s">
        <v>70</v>
      </c>
      <c r="U130" s="44" t="s">
        <v>171</v>
      </c>
      <c r="V130" s="42" t="s">
        <v>72</v>
      </c>
      <c r="W130" s="42" t="s">
        <v>70</v>
      </c>
      <c r="X130" s="42" t="s">
        <v>70</v>
      </c>
      <c r="Y130" s="42" t="s">
        <v>70</v>
      </c>
      <c r="Z130" s="42" t="s">
        <v>428</v>
      </c>
      <c r="AA130" s="42" t="s">
        <v>625</v>
      </c>
      <c r="AB130" s="44" t="s">
        <v>70</v>
      </c>
      <c r="AC130" s="96"/>
      <c r="AD130" s="87"/>
    </row>
    <row r="131" s="10" customFormat="1" ht="25.5" spans="1:30">
      <c r="A131" s="42">
        <v>125</v>
      </c>
      <c r="B131" s="42" t="s">
        <v>22</v>
      </c>
      <c r="C131" s="42" t="s">
        <v>624</v>
      </c>
      <c r="D131" s="42" t="s">
        <v>625</v>
      </c>
      <c r="E131" s="43" t="s">
        <v>283</v>
      </c>
      <c r="F131" s="43" t="s">
        <v>630</v>
      </c>
      <c r="G131" s="54" t="s">
        <v>65</v>
      </c>
      <c r="H131" s="43" t="s">
        <v>66</v>
      </c>
      <c r="I131" s="43" t="s">
        <v>631</v>
      </c>
      <c r="J131" s="66">
        <v>8.7</v>
      </c>
      <c r="K131" s="66">
        <v>8.7</v>
      </c>
      <c r="L131" s="66">
        <v>8.7</v>
      </c>
      <c r="M131" s="66">
        <v>0</v>
      </c>
      <c r="N131" s="44" t="s">
        <v>82</v>
      </c>
      <c r="O131" s="54">
        <v>301</v>
      </c>
      <c r="P131" s="54">
        <v>860</v>
      </c>
      <c r="Q131" s="54">
        <v>82</v>
      </c>
      <c r="R131" s="54">
        <v>324</v>
      </c>
      <c r="S131" s="42" t="s">
        <v>632</v>
      </c>
      <c r="T131" s="82" t="s">
        <v>70</v>
      </c>
      <c r="U131" s="44" t="s">
        <v>164</v>
      </c>
      <c r="V131" s="42" t="s">
        <v>72</v>
      </c>
      <c r="W131" s="42" t="s">
        <v>70</v>
      </c>
      <c r="X131" s="42" t="s">
        <v>72</v>
      </c>
      <c r="Y131" s="42" t="s">
        <v>72</v>
      </c>
      <c r="Z131" s="42" t="s">
        <v>428</v>
      </c>
      <c r="AA131" s="42" t="s">
        <v>625</v>
      </c>
      <c r="AB131" s="44" t="s">
        <v>70</v>
      </c>
      <c r="AC131" s="96"/>
      <c r="AD131" s="87"/>
    </row>
    <row r="132" s="10" customFormat="1" ht="25.5" spans="1:30">
      <c r="A132" s="42">
        <v>126</v>
      </c>
      <c r="B132" s="42" t="s">
        <v>22</v>
      </c>
      <c r="C132" s="42" t="s">
        <v>624</v>
      </c>
      <c r="D132" s="42" t="s">
        <v>625</v>
      </c>
      <c r="E132" s="43" t="s">
        <v>633</v>
      </c>
      <c r="F132" s="43" t="s">
        <v>634</v>
      </c>
      <c r="G132" s="54" t="s">
        <v>65</v>
      </c>
      <c r="H132" s="43" t="s">
        <v>66</v>
      </c>
      <c r="I132" s="43" t="s">
        <v>635</v>
      </c>
      <c r="J132" s="66">
        <v>1.5</v>
      </c>
      <c r="K132" s="66">
        <v>1.5</v>
      </c>
      <c r="L132" s="66">
        <v>1.5</v>
      </c>
      <c r="M132" s="66">
        <v>0</v>
      </c>
      <c r="N132" s="44" t="s">
        <v>82</v>
      </c>
      <c r="O132" s="54">
        <v>301</v>
      </c>
      <c r="P132" s="54">
        <v>860</v>
      </c>
      <c r="Q132" s="54">
        <v>82</v>
      </c>
      <c r="R132" s="54">
        <v>324</v>
      </c>
      <c r="S132" s="42" t="s">
        <v>636</v>
      </c>
      <c r="T132" s="82" t="s">
        <v>70</v>
      </c>
      <c r="U132" s="44" t="s">
        <v>164</v>
      </c>
      <c r="V132" s="42" t="s">
        <v>72</v>
      </c>
      <c r="W132" s="42" t="s">
        <v>70</v>
      </c>
      <c r="X132" s="42" t="s">
        <v>70</v>
      </c>
      <c r="Y132" s="42" t="s">
        <v>70</v>
      </c>
      <c r="Z132" s="42" t="s">
        <v>428</v>
      </c>
      <c r="AA132" s="42" t="s">
        <v>625</v>
      </c>
      <c r="AB132" s="44" t="s">
        <v>70</v>
      </c>
      <c r="AC132" s="96"/>
      <c r="AD132" s="87"/>
    </row>
    <row r="133" s="10" customFormat="1" ht="63.75" spans="1:30">
      <c r="A133" s="42">
        <v>127</v>
      </c>
      <c r="B133" s="42" t="s">
        <v>22</v>
      </c>
      <c r="C133" s="42" t="s">
        <v>502</v>
      </c>
      <c r="D133" s="42" t="s">
        <v>507</v>
      </c>
      <c r="E133" s="43" t="s">
        <v>102</v>
      </c>
      <c r="F133" s="43" t="s">
        <v>637</v>
      </c>
      <c r="G133" s="54" t="s">
        <v>65</v>
      </c>
      <c r="H133" s="43" t="s">
        <v>66</v>
      </c>
      <c r="I133" s="43" t="s">
        <v>638</v>
      </c>
      <c r="J133" s="66">
        <v>800</v>
      </c>
      <c r="K133" s="66">
        <v>800</v>
      </c>
      <c r="L133" s="66">
        <v>800</v>
      </c>
      <c r="M133" s="66">
        <v>0</v>
      </c>
      <c r="N133" s="44" t="s">
        <v>82</v>
      </c>
      <c r="O133" s="54">
        <v>527</v>
      </c>
      <c r="P133" s="54">
        <v>1321</v>
      </c>
      <c r="Q133" s="54">
        <v>6</v>
      </c>
      <c r="R133" s="54">
        <v>13</v>
      </c>
      <c r="S133" s="48" t="s">
        <v>639</v>
      </c>
      <c r="T133" s="82" t="s">
        <v>70</v>
      </c>
      <c r="U133" s="44" t="s">
        <v>164</v>
      </c>
      <c r="V133" s="42" t="s">
        <v>72</v>
      </c>
      <c r="W133" s="42" t="s">
        <v>70</v>
      </c>
      <c r="X133" s="42" t="s">
        <v>72</v>
      </c>
      <c r="Y133" s="42" t="s">
        <v>72</v>
      </c>
      <c r="Z133" s="42" t="s">
        <v>428</v>
      </c>
      <c r="AA133" s="42" t="s">
        <v>507</v>
      </c>
      <c r="AB133" s="44" t="s">
        <v>72</v>
      </c>
      <c r="AC133" s="96"/>
      <c r="AD133" s="87"/>
    </row>
    <row r="134" s="10" customFormat="1" ht="51" spans="1:30">
      <c r="A134" s="42">
        <v>128</v>
      </c>
      <c r="B134" s="42" t="s">
        <v>22</v>
      </c>
      <c r="C134" s="42" t="s">
        <v>502</v>
      </c>
      <c r="D134" s="42" t="s">
        <v>503</v>
      </c>
      <c r="E134" s="43" t="s">
        <v>245</v>
      </c>
      <c r="F134" s="43" t="s">
        <v>640</v>
      </c>
      <c r="G134" s="54" t="s">
        <v>65</v>
      </c>
      <c r="H134" s="43" t="s">
        <v>66</v>
      </c>
      <c r="I134" s="95" t="s">
        <v>641</v>
      </c>
      <c r="J134" s="66">
        <v>520</v>
      </c>
      <c r="K134" s="66">
        <v>520</v>
      </c>
      <c r="L134" s="66">
        <v>520</v>
      </c>
      <c r="M134" s="66">
        <v>0</v>
      </c>
      <c r="N134" s="44" t="s">
        <v>82</v>
      </c>
      <c r="O134" s="54">
        <v>203</v>
      </c>
      <c r="P134" s="54">
        <v>559</v>
      </c>
      <c r="Q134" s="54">
        <v>0</v>
      </c>
      <c r="R134" s="54">
        <v>0</v>
      </c>
      <c r="S134" s="42" t="s">
        <v>642</v>
      </c>
      <c r="T134" s="82" t="s">
        <v>70</v>
      </c>
      <c r="U134" s="44" t="s">
        <v>597</v>
      </c>
      <c r="V134" s="42" t="s">
        <v>72</v>
      </c>
      <c r="W134" s="42" t="s">
        <v>70</v>
      </c>
      <c r="X134" s="42" t="s">
        <v>72</v>
      </c>
      <c r="Y134" s="42" t="s">
        <v>72</v>
      </c>
      <c r="Z134" s="42" t="s">
        <v>428</v>
      </c>
      <c r="AA134" s="42" t="s">
        <v>503</v>
      </c>
      <c r="AB134" s="44" t="s">
        <v>72</v>
      </c>
      <c r="AC134" s="96"/>
      <c r="AD134" s="87"/>
    </row>
    <row r="135" s="10" customFormat="1" ht="38.25" spans="1:30">
      <c r="A135" s="42">
        <v>129</v>
      </c>
      <c r="B135" s="42" t="s">
        <v>22</v>
      </c>
      <c r="C135" s="42" t="s">
        <v>466</v>
      </c>
      <c r="D135" s="42"/>
      <c r="E135" s="43" t="s">
        <v>643</v>
      </c>
      <c r="F135" s="43" t="s">
        <v>644</v>
      </c>
      <c r="G135" s="54" t="s">
        <v>65</v>
      </c>
      <c r="H135" s="43" t="s">
        <v>66</v>
      </c>
      <c r="I135" s="43" t="s">
        <v>645</v>
      </c>
      <c r="J135" s="66">
        <v>500</v>
      </c>
      <c r="K135" s="66">
        <v>500</v>
      </c>
      <c r="L135" s="66">
        <v>500</v>
      </c>
      <c r="M135" s="66"/>
      <c r="N135" s="44" t="s">
        <v>82</v>
      </c>
      <c r="O135" s="54"/>
      <c r="P135" s="54"/>
      <c r="Q135" s="54"/>
      <c r="R135" s="54"/>
      <c r="S135" s="42" t="s">
        <v>646</v>
      </c>
      <c r="T135" s="82" t="s">
        <v>70</v>
      </c>
      <c r="U135" s="44" t="s">
        <v>11</v>
      </c>
      <c r="V135" s="42" t="s">
        <v>72</v>
      </c>
      <c r="W135" s="42" t="s">
        <v>70</v>
      </c>
      <c r="X135" s="42" t="s">
        <v>72</v>
      </c>
      <c r="Y135" s="42" t="s">
        <v>72</v>
      </c>
      <c r="Z135" s="42" t="s">
        <v>428</v>
      </c>
      <c r="AA135" s="42" t="s">
        <v>467</v>
      </c>
      <c r="AB135" s="44" t="s">
        <v>72</v>
      </c>
      <c r="AC135" s="96"/>
      <c r="AD135" s="87"/>
    </row>
    <row r="136" s="10" customFormat="1" ht="76.5" spans="1:30">
      <c r="A136" s="42">
        <v>130</v>
      </c>
      <c r="B136" s="42" t="s">
        <v>22</v>
      </c>
      <c r="C136" s="97" t="s">
        <v>466</v>
      </c>
      <c r="D136" s="97" t="s">
        <v>647</v>
      </c>
      <c r="E136" s="44" t="s">
        <v>372</v>
      </c>
      <c r="F136" s="58" t="s">
        <v>648</v>
      </c>
      <c r="G136" s="54" t="s">
        <v>65</v>
      </c>
      <c r="H136" s="43" t="s">
        <v>66</v>
      </c>
      <c r="I136" s="98" t="s">
        <v>649</v>
      </c>
      <c r="J136" s="68">
        <f t="shared" ref="J136:J143" si="6">SUM(K136:L136)</f>
        <v>145</v>
      </c>
      <c r="K136" s="68">
        <f t="shared" ref="K136:K143" si="7">SUM(L136:M136)</f>
        <v>75</v>
      </c>
      <c r="L136" s="68">
        <v>70</v>
      </c>
      <c r="M136" s="68">
        <v>5</v>
      </c>
      <c r="N136" s="44" t="s">
        <v>125</v>
      </c>
      <c r="O136" s="100">
        <v>434</v>
      </c>
      <c r="P136" s="100">
        <v>1324</v>
      </c>
      <c r="Q136" s="100">
        <v>150</v>
      </c>
      <c r="R136" s="100">
        <v>490</v>
      </c>
      <c r="S136" s="48" t="s">
        <v>650</v>
      </c>
      <c r="T136" s="82" t="s">
        <v>70</v>
      </c>
      <c r="U136" s="44" t="s">
        <v>460</v>
      </c>
      <c r="V136" s="42" t="s">
        <v>72</v>
      </c>
      <c r="W136" s="42" t="s">
        <v>70</v>
      </c>
      <c r="X136" s="42" t="s">
        <v>72</v>
      </c>
      <c r="Y136" s="42" t="s">
        <v>72</v>
      </c>
      <c r="Z136" s="97" t="s">
        <v>651</v>
      </c>
      <c r="AA136" s="97" t="s">
        <v>647</v>
      </c>
      <c r="AB136" s="42" t="s">
        <v>72</v>
      </c>
      <c r="AC136" s="96"/>
      <c r="AD136" s="87"/>
    </row>
    <row r="137" s="10" customFormat="1" ht="38.25" spans="1:30">
      <c r="A137" s="42">
        <v>131</v>
      </c>
      <c r="B137" s="42" t="s">
        <v>22</v>
      </c>
      <c r="C137" s="97" t="s">
        <v>502</v>
      </c>
      <c r="D137" s="97" t="s">
        <v>515</v>
      </c>
      <c r="E137" s="44" t="s">
        <v>580</v>
      </c>
      <c r="F137" s="43" t="s">
        <v>652</v>
      </c>
      <c r="G137" s="54" t="s">
        <v>65</v>
      </c>
      <c r="H137" s="43" t="s">
        <v>66</v>
      </c>
      <c r="I137" s="86" t="s">
        <v>653</v>
      </c>
      <c r="J137" s="68">
        <f t="shared" si="6"/>
        <v>140</v>
      </c>
      <c r="K137" s="68">
        <f t="shared" si="7"/>
        <v>70</v>
      </c>
      <c r="L137" s="68">
        <v>70</v>
      </c>
      <c r="M137" s="68">
        <v>0</v>
      </c>
      <c r="N137" s="44" t="s">
        <v>125</v>
      </c>
      <c r="O137" s="100">
        <v>296</v>
      </c>
      <c r="P137" s="100">
        <v>786</v>
      </c>
      <c r="Q137" s="100">
        <v>0</v>
      </c>
      <c r="R137" s="100">
        <v>0</v>
      </c>
      <c r="S137" s="48" t="s">
        <v>654</v>
      </c>
      <c r="T137" s="82" t="s">
        <v>70</v>
      </c>
      <c r="U137" s="44" t="s">
        <v>308</v>
      </c>
      <c r="V137" s="42" t="s">
        <v>72</v>
      </c>
      <c r="W137" s="42" t="s">
        <v>70</v>
      </c>
      <c r="X137" s="42" t="s">
        <v>70</v>
      </c>
      <c r="Y137" s="42" t="s">
        <v>72</v>
      </c>
      <c r="Z137" s="97" t="s">
        <v>651</v>
      </c>
      <c r="AA137" s="97" t="s">
        <v>515</v>
      </c>
      <c r="AB137" s="42" t="s">
        <v>72</v>
      </c>
      <c r="AC137" s="96"/>
      <c r="AD137" s="87"/>
    </row>
    <row r="138" s="10" customFormat="1" ht="102" spans="1:30">
      <c r="A138" s="42">
        <v>132</v>
      </c>
      <c r="B138" s="42" t="s">
        <v>22</v>
      </c>
      <c r="C138" s="97" t="s">
        <v>502</v>
      </c>
      <c r="D138" s="97" t="s">
        <v>617</v>
      </c>
      <c r="E138" s="44" t="s">
        <v>580</v>
      </c>
      <c r="F138" s="58" t="s">
        <v>655</v>
      </c>
      <c r="G138" s="54" t="s">
        <v>65</v>
      </c>
      <c r="H138" s="43" t="s">
        <v>66</v>
      </c>
      <c r="I138" s="86" t="s">
        <v>656</v>
      </c>
      <c r="J138" s="68">
        <f t="shared" si="6"/>
        <v>250</v>
      </c>
      <c r="K138" s="68">
        <f t="shared" si="7"/>
        <v>180</v>
      </c>
      <c r="L138" s="68">
        <v>70</v>
      </c>
      <c r="M138" s="68">
        <v>110</v>
      </c>
      <c r="N138" s="44" t="s">
        <v>125</v>
      </c>
      <c r="O138" s="100">
        <v>285</v>
      </c>
      <c r="P138" s="100">
        <v>817</v>
      </c>
      <c r="Q138" s="100">
        <v>9</v>
      </c>
      <c r="R138" s="100">
        <v>21</v>
      </c>
      <c r="S138" s="48" t="s">
        <v>657</v>
      </c>
      <c r="T138" s="82" t="s">
        <v>70</v>
      </c>
      <c r="U138" s="44" t="s">
        <v>308</v>
      </c>
      <c r="V138" s="42" t="s">
        <v>72</v>
      </c>
      <c r="W138" s="42" t="s">
        <v>70</v>
      </c>
      <c r="X138" s="42" t="s">
        <v>70</v>
      </c>
      <c r="Y138" s="42" t="s">
        <v>72</v>
      </c>
      <c r="Z138" s="97" t="s">
        <v>651</v>
      </c>
      <c r="AA138" s="97" t="s">
        <v>617</v>
      </c>
      <c r="AB138" s="42" t="s">
        <v>72</v>
      </c>
      <c r="AC138" s="96"/>
      <c r="AD138" s="87"/>
    </row>
    <row r="139" s="10" customFormat="1" ht="76.5" spans="1:30">
      <c r="A139" s="42">
        <v>133</v>
      </c>
      <c r="B139" s="42" t="s">
        <v>22</v>
      </c>
      <c r="C139" s="97" t="s">
        <v>502</v>
      </c>
      <c r="D139" s="97" t="s">
        <v>503</v>
      </c>
      <c r="E139" s="44" t="s">
        <v>580</v>
      </c>
      <c r="F139" s="43" t="s">
        <v>658</v>
      </c>
      <c r="G139" s="54" t="s">
        <v>65</v>
      </c>
      <c r="H139" s="43" t="s">
        <v>66</v>
      </c>
      <c r="I139" s="86" t="s">
        <v>659</v>
      </c>
      <c r="J139" s="68">
        <f t="shared" si="6"/>
        <v>140</v>
      </c>
      <c r="K139" s="68">
        <f t="shared" si="7"/>
        <v>70</v>
      </c>
      <c r="L139" s="68">
        <v>70</v>
      </c>
      <c r="M139" s="68">
        <v>0</v>
      </c>
      <c r="N139" s="44" t="s">
        <v>125</v>
      </c>
      <c r="O139" s="100">
        <v>430</v>
      </c>
      <c r="P139" s="100">
        <v>1325</v>
      </c>
      <c r="Q139" s="100">
        <v>28</v>
      </c>
      <c r="R139" s="100">
        <v>86</v>
      </c>
      <c r="S139" s="48" t="s">
        <v>660</v>
      </c>
      <c r="T139" s="82" t="s">
        <v>70</v>
      </c>
      <c r="U139" s="44" t="s">
        <v>460</v>
      </c>
      <c r="V139" s="42" t="s">
        <v>72</v>
      </c>
      <c r="W139" s="42" t="s">
        <v>70</v>
      </c>
      <c r="X139" s="42" t="s">
        <v>70</v>
      </c>
      <c r="Y139" s="42" t="s">
        <v>72</v>
      </c>
      <c r="Z139" s="97" t="s">
        <v>651</v>
      </c>
      <c r="AA139" s="97" t="s">
        <v>503</v>
      </c>
      <c r="AB139" s="42" t="s">
        <v>72</v>
      </c>
      <c r="AC139" s="96"/>
      <c r="AD139" s="87"/>
    </row>
    <row r="140" s="10" customFormat="1" ht="63.75" spans="1:30">
      <c r="A140" s="42">
        <v>134</v>
      </c>
      <c r="B140" s="42" t="s">
        <v>22</v>
      </c>
      <c r="C140" s="97" t="s">
        <v>466</v>
      </c>
      <c r="D140" s="97" t="s">
        <v>661</v>
      </c>
      <c r="E140" s="44" t="s">
        <v>580</v>
      </c>
      <c r="F140" s="58" t="s">
        <v>662</v>
      </c>
      <c r="G140" s="54" t="s">
        <v>65</v>
      </c>
      <c r="H140" s="43" t="s">
        <v>66</v>
      </c>
      <c r="I140" s="99" t="s">
        <v>663</v>
      </c>
      <c r="J140" s="68">
        <f t="shared" si="6"/>
        <v>170</v>
      </c>
      <c r="K140" s="68">
        <f t="shared" si="7"/>
        <v>100</v>
      </c>
      <c r="L140" s="68">
        <v>70</v>
      </c>
      <c r="M140" s="68">
        <v>30</v>
      </c>
      <c r="N140" s="44" t="s">
        <v>125</v>
      </c>
      <c r="O140" s="100">
        <v>1643</v>
      </c>
      <c r="P140" s="100">
        <v>4342</v>
      </c>
      <c r="Q140" s="100">
        <v>100</v>
      </c>
      <c r="R140" s="100">
        <v>304</v>
      </c>
      <c r="S140" s="48" t="s">
        <v>664</v>
      </c>
      <c r="T140" s="82" t="s">
        <v>70</v>
      </c>
      <c r="U140" s="44" t="s">
        <v>460</v>
      </c>
      <c r="V140" s="42" t="s">
        <v>72</v>
      </c>
      <c r="W140" s="42" t="s">
        <v>70</v>
      </c>
      <c r="X140" s="42" t="s">
        <v>72</v>
      </c>
      <c r="Y140" s="42" t="s">
        <v>72</v>
      </c>
      <c r="Z140" s="97" t="s">
        <v>651</v>
      </c>
      <c r="AA140" s="97" t="s">
        <v>661</v>
      </c>
      <c r="AB140" s="42" t="s">
        <v>72</v>
      </c>
      <c r="AC140" s="96"/>
      <c r="AD140" s="87"/>
    </row>
    <row r="141" s="10" customFormat="1" ht="25.5" spans="1:30">
      <c r="A141" s="42">
        <v>135</v>
      </c>
      <c r="B141" s="42" t="s">
        <v>22</v>
      </c>
      <c r="C141" s="97" t="s">
        <v>624</v>
      </c>
      <c r="D141" s="97" t="s">
        <v>665</v>
      </c>
      <c r="E141" s="44" t="s">
        <v>283</v>
      </c>
      <c r="F141" s="58" t="s">
        <v>666</v>
      </c>
      <c r="G141" s="54" t="s">
        <v>65</v>
      </c>
      <c r="H141" s="43" t="s">
        <v>66</v>
      </c>
      <c r="I141" s="43" t="s">
        <v>667</v>
      </c>
      <c r="J141" s="68">
        <f t="shared" si="6"/>
        <v>140</v>
      </c>
      <c r="K141" s="68">
        <f t="shared" si="7"/>
        <v>70</v>
      </c>
      <c r="L141" s="68">
        <v>70</v>
      </c>
      <c r="M141" s="68">
        <v>0</v>
      </c>
      <c r="N141" s="44" t="s">
        <v>125</v>
      </c>
      <c r="O141" s="100">
        <v>2176</v>
      </c>
      <c r="P141" s="100">
        <v>5536</v>
      </c>
      <c r="Q141" s="100">
        <v>38</v>
      </c>
      <c r="R141" s="100">
        <v>112</v>
      </c>
      <c r="S141" s="48" t="s">
        <v>668</v>
      </c>
      <c r="T141" s="82" t="s">
        <v>70</v>
      </c>
      <c r="U141" s="44" t="s">
        <v>460</v>
      </c>
      <c r="V141" s="42" t="s">
        <v>72</v>
      </c>
      <c r="W141" s="42" t="s">
        <v>70</v>
      </c>
      <c r="X141" s="42" t="s">
        <v>72</v>
      </c>
      <c r="Y141" s="42" t="s">
        <v>72</v>
      </c>
      <c r="Z141" s="97" t="s">
        <v>651</v>
      </c>
      <c r="AA141" s="97" t="s">
        <v>665</v>
      </c>
      <c r="AB141" s="42" t="s">
        <v>72</v>
      </c>
      <c r="AC141" s="96"/>
      <c r="AD141" s="87"/>
    </row>
    <row r="142" s="10" customFormat="1" ht="51" spans="1:30">
      <c r="A142" s="42">
        <v>136</v>
      </c>
      <c r="B142" s="42" t="s">
        <v>22</v>
      </c>
      <c r="C142" s="97" t="s">
        <v>624</v>
      </c>
      <c r="D142" s="97" t="s">
        <v>669</v>
      </c>
      <c r="E142" s="44" t="s">
        <v>580</v>
      </c>
      <c r="F142" s="58" t="s">
        <v>670</v>
      </c>
      <c r="G142" s="54" t="s">
        <v>65</v>
      </c>
      <c r="H142" s="43" t="s">
        <v>66</v>
      </c>
      <c r="I142" s="67" t="s">
        <v>671</v>
      </c>
      <c r="J142" s="68">
        <f t="shared" si="6"/>
        <v>140</v>
      </c>
      <c r="K142" s="68">
        <f t="shared" si="7"/>
        <v>70</v>
      </c>
      <c r="L142" s="68">
        <v>70</v>
      </c>
      <c r="M142" s="68">
        <v>0</v>
      </c>
      <c r="N142" s="44" t="s">
        <v>125</v>
      </c>
      <c r="O142" s="100">
        <v>50</v>
      </c>
      <c r="P142" s="100">
        <v>198</v>
      </c>
      <c r="Q142" s="100"/>
      <c r="R142" s="100"/>
      <c r="S142" s="48" t="s">
        <v>672</v>
      </c>
      <c r="T142" s="82" t="s">
        <v>70</v>
      </c>
      <c r="U142" s="44" t="s">
        <v>460</v>
      </c>
      <c r="V142" s="42" t="s">
        <v>72</v>
      </c>
      <c r="W142" s="42" t="s">
        <v>70</v>
      </c>
      <c r="X142" s="42" t="s">
        <v>70</v>
      </c>
      <c r="Y142" s="42" t="s">
        <v>72</v>
      </c>
      <c r="Z142" s="97" t="s">
        <v>651</v>
      </c>
      <c r="AA142" s="97" t="s">
        <v>669</v>
      </c>
      <c r="AB142" s="42" t="s">
        <v>72</v>
      </c>
      <c r="AC142" s="96"/>
      <c r="AD142" s="87"/>
    </row>
    <row r="143" s="10" customFormat="1" ht="25.5" spans="1:30">
      <c r="A143" s="42">
        <v>137</v>
      </c>
      <c r="B143" s="42" t="s">
        <v>22</v>
      </c>
      <c r="C143" s="97" t="s">
        <v>624</v>
      </c>
      <c r="D143" s="97" t="s">
        <v>673</v>
      </c>
      <c r="E143" s="44" t="s">
        <v>580</v>
      </c>
      <c r="F143" s="58" t="s">
        <v>674</v>
      </c>
      <c r="G143" s="54" t="s">
        <v>65</v>
      </c>
      <c r="H143" s="43" t="s">
        <v>66</v>
      </c>
      <c r="I143" s="43" t="s">
        <v>675</v>
      </c>
      <c r="J143" s="68">
        <f t="shared" si="6"/>
        <v>140</v>
      </c>
      <c r="K143" s="68">
        <f t="shared" si="7"/>
        <v>70</v>
      </c>
      <c r="L143" s="68">
        <v>70</v>
      </c>
      <c r="M143" s="68">
        <v>0</v>
      </c>
      <c r="N143" s="44" t="s">
        <v>125</v>
      </c>
      <c r="O143" s="100">
        <v>301</v>
      </c>
      <c r="P143" s="100">
        <v>860</v>
      </c>
      <c r="Q143" s="100">
        <v>82</v>
      </c>
      <c r="R143" s="100">
        <v>324</v>
      </c>
      <c r="S143" s="48" t="s">
        <v>676</v>
      </c>
      <c r="T143" s="82" t="s">
        <v>70</v>
      </c>
      <c r="U143" s="44" t="s">
        <v>460</v>
      </c>
      <c r="V143" s="42" t="s">
        <v>72</v>
      </c>
      <c r="W143" s="42" t="s">
        <v>70</v>
      </c>
      <c r="X143" s="42" t="s">
        <v>70</v>
      </c>
      <c r="Y143" s="42" t="s">
        <v>72</v>
      </c>
      <c r="Z143" s="97" t="s">
        <v>651</v>
      </c>
      <c r="AA143" s="97" t="s">
        <v>673</v>
      </c>
      <c r="AB143" s="42" t="s">
        <v>72</v>
      </c>
      <c r="AC143" s="96"/>
      <c r="AD143" s="87"/>
    </row>
    <row r="144" s="11" customFormat="1" ht="51" spans="1:30">
      <c r="A144" s="42">
        <v>138</v>
      </c>
      <c r="B144" s="42" t="s">
        <v>23</v>
      </c>
      <c r="C144" s="42" t="s">
        <v>677</v>
      </c>
      <c r="D144" s="42" t="s">
        <v>678</v>
      </c>
      <c r="E144" s="48" t="s">
        <v>173</v>
      </c>
      <c r="F144" s="48" t="s">
        <v>679</v>
      </c>
      <c r="G144" s="54" t="s">
        <v>65</v>
      </c>
      <c r="H144" s="48" t="s">
        <v>66</v>
      </c>
      <c r="I144" s="65" t="s">
        <v>680</v>
      </c>
      <c r="J144" s="66">
        <v>10</v>
      </c>
      <c r="K144" s="66">
        <v>10</v>
      </c>
      <c r="L144" s="66">
        <v>10</v>
      </c>
      <c r="M144" s="66"/>
      <c r="N144" s="42" t="s">
        <v>82</v>
      </c>
      <c r="O144" s="76">
        <v>790</v>
      </c>
      <c r="P144" s="76">
        <v>2574</v>
      </c>
      <c r="Q144" s="76">
        <v>790</v>
      </c>
      <c r="R144" s="76">
        <v>2574</v>
      </c>
      <c r="S144" s="82" t="s">
        <v>681</v>
      </c>
      <c r="T144" s="82" t="s">
        <v>72</v>
      </c>
      <c r="U144" s="42" t="s">
        <v>682</v>
      </c>
      <c r="V144" s="42" t="s">
        <v>165</v>
      </c>
      <c r="W144" s="42" t="s">
        <v>70</v>
      </c>
      <c r="X144" s="42" t="s">
        <v>70</v>
      </c>
      <c r="Y144" s="42" t="s">
        <v>70</v>
      </c>
      <c r="Z144" s="42" t="s">
        <v>683</v>
      </c>
      <c r="AA144" s="42" t="s">
        <v>683</v>
      </c>
      <c r="AB144" s="42" t="s">
        <v>72</v>
      </c>
      <c r="AC144" s="42"/>
      <c r="AD144" s="87"/>
    </row>
    <row r="145" s="11" customFormat="1" ht="63.75" spans="1:30">
      <c r="A145" s="42">
        <v>139</v>
      </c>
      <c r="B145" s="42" t="s">
        <v>23</v>
      </c>
      <c r="C145" s="42" t="s">
        <v>677</v>
      </c>
      <c r="D145" s="42" t="s">
        <v>678</v>
      </c>
      <c r="E145" s="48" t="s">
        <v>407</v>
      </c>
      <c r="F145" s="48" t="s">
        <v>684</v>
      </c>
      <c r="G145" s="54" t="s">
        <v>65</v>
      </c>
      <c r="H145" s="48" t="s">
        <v>66</v>
      </c>
      <c r="I145" s="65" t="s">
        <v>685</v>
      </c>
      <c r="J145" s="66">
        <v>192</v>
      </c>
      <c r="K145" s="66">
        <v>192</v>
      </c>
      <c r="L145" s="66">
        <v>192</v>
      </c>
      <c r="M145" s="66"/>
      <c r="N145" s="44" t="s">
        <v>176</v>
      </c>
      <c r="O145" s="76">
        <v>796</v>
      </c>
      <c r="P145" s="76">
        <v>2564</v>
      </c>
      <c r="Q145" s="76">
        <v>796</v>
      </c>
      <c r="R145" s="76">
        <v>2564</v>
      </c>
      <c r="S145" s="82" t="s">
        <v>686</v>
      </c>
      <c r="T145" s="82" t="s">
        <v>72</v>
      </c>
      <c r="U145" s="42" t="s">
        <v>460</v>
      </c>
      <c r="V145" s="42" t="s">
        <v>165</v>
      </c>
      <c r="W145" s="42" t="s">
        <v>70</v>
      </c>
      <c r="X145" s="42" t="s">
        <v>70</v>
      </c>
      <c r="Y145" s="42" t="s">
        <v>70</v>
      </c>
      <c r="Z145" s="42" t="s">
        <v>687</v>
      </c>
      <c r="AA145" s="42" t="s">
        <v>687</v>
      </c>
      <c r="AB145" s="42" t="s">
        <v>72</v>
      </c>
      <c r="AC145" s="42"/>
      <c r="AD145" s="87"/>
    </row>
    <row r="146" s="11" customFormat="1" ht="38.25" spans="1:30">
      <c r="A146" s="42">
        <v>140</v>
      </c>
      <c r="B146" s="42" t="s">
        <v>23</v>
      </c>
      <c r="C146" s="42" t="s">
        <v>677</v>
      </c>
      <c r="D146" s="42" t="s">
        <v>678</v>
      </c>
      <c r="E146" s="48" t="s">
        <v>417</v>
      </c>
      <c r="F146" s="48" t="s">
        <v>688</v>
      </c>
      <c r="G146" s="54" t="s">
        <v>65</v>
      </c>
      <c r="H146" s="48" t="s">
        <v>66</v>
      </c>
      <c r="I146" s="65" t="s">
        <v>689</v>
      </c>
      <c r="J146" s="66">
        <v>7</v>
      </c>
      <c r="K146" s="66">
        <v>7</v>
      </c>
      <c r="L146" s="66">
        <v>7</v>
      </c>
      <c r="M146" s="66"/>
      <c r="N146" s="44" t="s">
        <v>176</v>
      </c>
      <c r="O146" s="76">
        <v>796</v>
      </c>
      <c r="P146" s="76">
        <v>2564</v>
      </c>
      <c r="Q146" s="76">
        <v>796</v>
      </c>
      <c r="R146" s="76">
        <v>2564</v>
      </c>
      <c r="S146" s="82" t="s">
        <v>690</v>
      </c>
      <c r="T146" s="82" t="s">
        <v>72</v>
      </c>
      <c r="U146" s="42" t="s">
        <v>460</v>
      </c>
      <c r="V146" s="42" t="s">
        <v>165</v>
      </c>
      <c r="W146" s="42" t="s">
        <v>70</v>
      </c>
      <c r="X146" s="42" t="s">
        <v>70</v>
      </c>
      <c r="Y146" s="42" t="s">
        <v>70</v>
      </c>
      <c r="Z146" s="42" t="s">
        <v>687</v>
      </c>
      <c r="AA146" s="42" t="s">
        <v>687</v>
      </c>
      <c r="AB146" s="42" t="s">
        <v>72</v>
      </c>
      <c r="AC146" s="42"/>
      <c r="AD146" s="87"/>
    </row>
    <row r="147" s="11" customFormat="1" ht="38.25" spans="1:30">
      <c r="A147" s="42">
        <v>141</v>
      </c>
      <c r="B147" s="42" t="s">
        <v>23</v>
      </c>
      <c r="C147" s="42" t="s">
        <v>677</v>
      </c>
      <c r="D147" s="42" t="s">
        <v>678</v>
      </c>
      <c r="E147" s="48" t="s">
        <v>417</v>
      </c>
      <c r="F147" s="48" t="s">
        <v>691</v>
      </c>
      <c r="G147" s="54" t="s">
        <v>65</v>
      </c>
      <c r="H147" s="48" t="s">
        <v>66</v>
      </c>
      <c r="I147" s="65" t="s">
        <v>692</v>
      </c>
      <c r="J147" s="66">
        <v>7</v>
      </c>
      <c r="K147" s="66">
        <v>7</v>
      </c>
      <c r="L147" s="66">
        <v>7</v>
      </c>
      <c r="M147" s="66"/>
      <c r="N147" s="42" t="s">
        <v>82</v>
      </c>
      <c r="O147" s="76">
        <v>796</v>
      </c>
      <c r="P147" s="76">
        <v>2564</v>
      </c>
      <c r="Q147" s="76">
        <v>796</v>
      </c>
      <c r="R147" s="76">
        <v>2564</v>
      </c>
      <c r="S147" s="82" t="s">
        <v>693</v>
      </c>
      <c r="T147" s="82" t="s">
        <v>72</v>
      </c>
      <c r="U147" s="42" t="s">
        <v>460</v>
      </c>
      <c r="V147" s="42" t="s">
        <v>165</v>
      </c>
      <c r="W147" s="42" t="s">
        <v>70</v>
      </c>
      <c r="X147" s="42" t="s">
        <v>70</v>
      </c>
      <c r="Y147" s="42" t="s">
        <v>70</v>
      </c>
      <c r="Z147" s="42" t="s">
        <v>683</v>
      </c>
      <c r="AA147" s="42" t="s">
        <v>683</v>
      </c>
      <c r="AB147" s="42" t="s">
        <v>72</v>
      </c>
      <c r="AC147" s="42"/>
      <c r="AD147" s="87"/>
    </row>
    <row r="148" s="11" customFormat="1" ht="25.5" spans="1:30">
      <c r="A148" s="42">
        <v>142</v>
      </c>
      <c r="B148" s="42" t="s">
        <v>23</v>
      </c>
      <c r="C148" s="42" t="s">
        <v>677</v>
      </c>
      <c r="D148" s="42" t="s">
        <v>678</v>
      </c>
      <c r="E148" s="48" t="s">
        <v>167</v>
      </c>
      <c r="F148" s="48" t="s">
        <v>694</v>
      </c>
      <c r="G148" s="54" t="s">
        <v>65</v>
      </c>
      <c r="H148" s="48" t="s">
        <v>66</v>
      </c>
      <c r="I148" s="65" t="s">
        <v>695</v>
      </c>
      <c r="J148" s="66">
        <v>30</v>
      </c>
      <c r="K148" s="66">
        <v>30</v>
      </c>
      <c r="L148" s="66">
        <v>30</v>
      </c>
      <c r="M148" s="66"/>
      <c r="N148" s="42" t="s">
        <v>82</v>
      </c>
      <c r="O148" s="76">
        <v>790</v>
      </c>
      <c r="P148" s="76">
        <v>2574</v>
      </c>
      <c r="Q148" s="76">
        <v>790</v>
      </c>
      <c r="R148" s="76">
        <v>2574</v>
      </c>
      <c r="S148" s="82" t="s">
        <v>696</v>
      </c>
      <c r="T148" s="82" t="s">
        <v>72</v>
      </c>
      <c r="U148" s="42" t="s">
        <v>277</v>
      </c>
      <c r="V148" s="42" t="s">
        <v>165</v>
      </c>
      <c r="W148" s="42" t="s">
        <v>70</v>
      </c>
      <c r="X148" s="42" t="s">
        <v>70</v>
      </c>
      <c r="Y148" s="42" t="s">
        <v>70</v>
      </c>
      <c r="Z148" s="42" t="s">
        <v>683</v>
      </c>
      <c r="AA148" s="42" t="s">
        <v>683</v>
      </c>
      <c r="AB148" s="42" t="s">
        <v>72</v>
      </c>
      <c r="AC148" s="42"/>
      <c r="AD148" s="87"/>
    </row>
    <row r="149" s="11" customFormat="1" ht="25.5" spans="1:30">
      <c r="A149" s="42">
        <v>143</v>
      </c>
      <c r="B149" s="42" t="s">
        <v>23</v>
      </c>
      <c r="C149" s="42" t="s">
        <v>677</v>
      </c>
      <c r="D149" s="42" t="s">
        <v>678</v>
      </c>
      <c r="E149" s="48" t="s">
        <v>160</v>
      </c>
      <c r="F149" s="48" t="s">
        <v>697</v>
      </c>
      <c r="G149" s="54" t="s">
        <v>65</v>
      </c>
      <c r="H149" s="48" t="s">
        <v>66</v>
      </c>
      <c r="I149" s="65" t="s">
        <v>698</v>
      </c>
      <c r="J149" s="66">
        <v>103</v>
      </c>
      <c r="K149" s="66">
        <v>103</v>
      </c>
      <c r="L149" s="66">
        <v>103</v>
      </c>
      <c r="M149" s="66"/>
      <c r="N149" s="42" t="s">
        <v>82</v>
      </c>
      <c r="O149" s="76">
        <v>790</v>
      </c>
      <c r="P149" s="76">
        <v>2574</v>
      </c>
      <c r="Q149" s="76">
        <v>790</v>
      </c>
      <c r="R149" s="76">
        <v>2574</v>
      </c>
      <c r="S149" s="82" t="s">
        <v>699</v>
      </c>
      <c r="T149" s="44" t="s">
        <v>72</v>
      </c>
      <c r="U149" s="42" t="s">
        <v>106</v>
      </c>
      <c r="V149" s="42" t="s">
        <v>165</v>
      </c>
      <c r="W149" s="42" t="s">
        <v>70</v>
      </c>
      <c r="X149" s="42" t="s">
        <v>70</v>
      </c>
      <c r="Y149" s="42" t="s">
        <v>70</v>
      </c>
      <c r="Z149" s="42" t="s">
        <v>683</v>
      </c>
      <c r="AA149" s="42" t="s">
        <v>683</v>
      </c>
      <c r="AB149" s="42" t="s">
        <v>72</v>
      </c>
      <c r="AC149" s="42"/>
      <c r="AD149" s="87"/>
    </row>
    <row r="150" s="11" customFormat="1" ht="25.5" spans="1:30">
      <c r="A150" s="42">
        <v>144</v>
      </c>
      <c r="B150" s="42" t="s">
        <v>23</v>
      </c>
      <c r="C150" s="42" t="s">
        <v>700</v>
      </c>
      <c r="D150" s="42" t="s">
        <v>701</v>
      </c>
      <c r="E150" s="48" t="s">
        <v>245</v>
      </c>
      <c r="F150" s="48" t="s">
        <v>702</v>
      </c>
      <c r="G150" s="54" t="s">
        <v>65</v>
      </c>
      <c r="H150" s="48" t="s">
        <v>66</v>
      </c>
      <c r="I150" s="65" t="s">
        <v>703</v>
      </c>
      <c r="J150" s="66">
        <v>110</v>
      </c>
      <c r="K150" s="66">
        <v>110</v>
      </c>
      <c r="L150" s="66">
        <v>100</v>
      </c>
      <c r="M150" s="66">
        <v>10</v>
      </c>
      <c r="N150" s="42" t="s">
        <v>82</v>
      </c>
      <c r="O150" s="76">
        <v>184</v>
      </c>
      <c r="P150" s="76">
        <v>556</v>
      </c>
      <c r="Q150" s="76">
        <v>71</v>
      </c>
      <c r="R150" s="76">
        <v>218</v>
      </c>
      <c r="S150" s="82" t="s">
        <v>704</v>
      </c>
      <c r="T150" s="82" t="s">
        <v>70</v>
      </c>
      <c r="U150" s="42" t="s">
        <v>460</v>
      </c>
      <c r="V150" s="42" t="s">
        <v>72</v>
      </c>
      <c r="W150" s="42" t="s">
        <v>70</v>
      </c>
      <c r="X150" s="42" t="s">
        <v>72</v>
      </c>
      <c r="Y150" s="42" t="s">
        <v>72</v>
      </c>
      <c r="Z150" s="42" t="s">
        <v>683</v>
      </c>
      <c r="AA150" s="42" t="s">
        <v>705</v>
      </c>
      <c r="AB150" s="42" t="s">
        <v>72</v>
      </c>
      <c r="AC150" s="42"/>
      <c r="AD150" s="87"/>
    </row>
    <row r="151" s="11" customFormat="1" ht="25.5" spans="1:30">
      <c r="A151" s="42">
        <v>145</v>
      </c>
      <c r="B151" s="42" t="s">
        <v>23</v>
      </c>
      <c r="C151" s="42" t="s">
        <v>700</v>
      </c>
      <c r="D151" s="42" t="s">
        <v>706</v>
      </c>
      <c r="E151" s="43" t="s">
        <v>233</v>
      </c>
      <c r="F151" s="48" t="s">
        <v>707</v>
      </c>
      <c r="G151" s="54" t="s">
        <v>65</v>
      </c>
      <c r="H151" s="48" t="s">
        <v>66</v>
      </c>
      <c r="I151" s="65" t="s">
        <v>708</v>
      </c>
      <c r="J151" s="66">
        <v>90.8</v>
      </c>
      <c r="K151" s="66">
        <v>90.8</v>
      </c>
      <c r="L151" s="66">
        <v>85.8</v>
      </c>
      <c r="M151" s="66">
        <v>5</v>
      </c>
      <c r="N151" s="42" t="s">
        <v>82</v>
      </c>
      <c r="O151" s="76">
        <v>450</v>
      </c>
      <c r="P151" s="76">
        <v>1560</v>
      </c>
      <c r="Q151" s="76">
        <v>1</v>
      </c>
      <c r="R151" s="76">
        <v>6</v>
      </c>
      <c r="S151" s="82" t="s">
        <v>709</v>
      </c>
      <c r="T151" s="82" t="s">
        <v>70</v>
      </c>
      <c r="U151" s="42" t="s">
        <v>164</v>
      </c>
      <c r="V151" s="42" t="s">
        <v>72</v>
      </c>
      <c r="W151" s="42" t="s">
        <v>70</v>
      </c>
      <c r="X151" s="42" t="s">
        <v>72</v>
      </c>
      <c r="Y151" s="42" t="s">
        <v>70</v>
      </c>
      <c r="Z151" s="42" t="s">
        <v>683</v>
      </c>
      <c r="AA151" s="42" t="s">
        <v>710</v>
      </c>
      <c r="AB151" s="42" t="s">
        <v>72</v>
      </c>
      <c r="AC151" s="42"/>
      <c r="AD151" s="87"/>
    </row>
    <row r="152" s="11" customFormat="1" ht="25.5" spans="1:30">
      <c r="A152" s="42">
        <v>146</v>
      </c>
      <c r="B152" s="42" t="s">
        <v>23</v>
      </c>
      <c r="C152" s="42" t="s">
        <v>700</v>
      </c>
      <c r="D152" s="42" t="s">
        <v>711</v>
      </c>
      <c r="E152" s="48" t="s">
        <v>322</v>
      </c>
      <c r="F152" s="48" t="s">
        <v>712</v>
      </c>
      <c r="G152" s="54" t="s">
        <v>65</v>
      </c>
      <c r="H152" s="48" t="s">
        <v>66</v>
      </c>
      <c r="I152" s="65" t="s">
        <v>713</v>
      </c>
      <c r="J152" s="66">
        <v>19</v>
      </c>
      <c r="K152" s="66">
        <v>19</v>
      </c>
      <c r="L152" s="66">
        <v>19</v>
      </c>
      <c r="M152" s="66">
        <v>0</v>
      </c>
      <c r="N152" s="42" t="s">
        <v>82</v>
      </c>
      <c r="O152" s="76">
        <v>2142</v>
      </c>
      <c r="P152" s="76">
        <v>5656</v>
      </c>
      <c r="Q152" s="76">
        <v>5</v>
      </c>
      <c r="R152" s="76">
        <v>23</v>
      </c>
      <c r="S152" s="82" t="s">
        <v>709</v>
      </c>
      <c r="T152" s="82" t="s">
        <v>70</v>
      </c>
      <c r="U152" s="42" t="s">
        <v>164</v>
      </c>
      <c r="V152" s="42" t="s">
        <v>72</v>
      </c>
      <c r="W152" s="42" t="s">
        <v>70</v>
      </c>
      <c r="X152" s="42" t="s">
        <v>72</v>
      </c>
      <c r="Y152" s="42" t="s">
        <v>72</v>
      </c>
      <c r="Z152" s="42" t="s">
        <v>683</v>
      </c>
      <c r="AA152" s="42" t="s">
        <v>714</v>
      </c>
      <c r="AB152" s="42" t="s">
        <v>72</v>
      </c>
      <c r="AC152" s="42"/>
      <c r="AD152" s="87"/>
    </row>
    <row r="153" s="11" customFormat="1" ht="38.25" spans="1:30">
      <c r="A153" s="42">
        <v>147</v>
      </c>
      <c r="B153" s="42" t="s">
        <v>23</v>
      </c>
      <c r="C153" s="42" t="s">
        <v>715</v>
      </c>
      <c r="D153" s="42" t="s">
        <v>716</v>
      </c>
      <c r="E153" s="48" t="s">
        <v>102</v>
      </c>
      <c r="F153" s="48" t="s">
        <v>717</v>
      </c>
      <c r="G153" s="54" t="s">
        <v>65</v>
      </c>
      <c r="H153" s="48" t="s">
        <v>66</v>
      </c>
      <c r="I153" s="65" t="s">
        <v>718</v>
      </c>
      <c r="J153" s="66">
        <v>30</v>
      </c>
      <c r="K153" s="66">
        <v>30</v>
      </c>
      <c r="L153" s="66">
        <v>30</v>
      </c>
      <c r="M153" s="66">
        <v>0</v>
      </c>
      <c r="N153" s="42" t="s">
        <v>82</v>
      </c>
      <c r="O153" s="76">
        <v>1967</v>
      </c>
      <c r="P153" s="76">
        <v>5947</v>
      </c>
      <c r="Q153" s="76">
        <v>0</v>
      </c>
      <c r="R153" s="76">
        <v>0</v>
      </c>
      <c r="S153" s="82" t="s">
        <v>719</v>
      </c>
      <c r="T153" s="82" t="s">
        <v>70</v>
      </c>
      <c r="U153" s="42" t="s">
        <v>720</v>
      </c>
      <c r="V153" s="42" t="s">
        <v>72</v>
      </c>
      <c r="W153" s="42" t="s">
        <v>70</v>
      </c>
      <c r="X153" s="42" t="s">
        <v>72</v>
      </c>
      <c r="Y153" s="42" t="s">
        <v>72</v>
      </c>
      <c r="Z153" s="42" t="s">
        <v>683</v>
      </c>
      <c r="AA153" s="42" t="s">
        <v>721</v>
      </c>
      <c r="AB153" s="42" t="s">
        <v>72</v>
      </c>
      <c r="AC153" s="42"/>
      <c r="AD153" s="87"/>
    </row>
    <row r="154" s="11" customFormat="1" ht="38.25" spans="1:30">
      <c r="A154" s="42">
        <v>148</v>
      </c>
      <c r="B154" s="42" t="s">
        <v>23</v>
      </c>
      <c r="C154" s="42" t="s">
        <v>715</v>
      </c>
      <c r="D154" s="42" t="s">
        <v>722</v>
      </c>
      <c r="E154" s="48" t="s">
        <v>372</v>
      </c>
      <c r="F154" s="48" t="s">
        <v>723</v>
      </c>
      <c r="G154" s="54" t="s">
        <v>65</v>
      </c>
      <c r="H154" s="48" t="s">
        <v>66</v>
      </c>
      <c r="I154" s="65" t="s">
        <v>724</v>
      </c>
      <c r="J154" s="66">
        <v>120</v>
      </c>
      <c r="K154" s="66">
        <v>120</v>
      </c>
      <c r="L154" s="66">
        <v>10</v>
      </c>
      <c r="M154" s="66">
        <v>110</v>
      </c>
      <c r="N154" s="42" t="s">
        <v>82</v>
      </c>
      <c r="O154" s="76">
        <v>340</v>
      </c>
      <c r="P154" s="76">
        <v>920</v>
      </c>
      <c r="Q154" s="76">
        <v>0</v>
      </c>
      <c r="R154" s="76">
        <v>0</v>
      </c>
      <c r="S154" s="82" t="s">
        <v>725</v>
      </c>
      <c r="T154" s="82" t="s">
        <v>70</v>
      </c>
      <c r="U154" s="42" t="s">
        <v>720</v>
      </c>
      <c r="V154" s="42" t="s">
        <v>72</v>
      </c>
      <c r="W154" s="42" t="s">
        <v>70</v>
      </c>
      <c r="X154" s="42" t="s">
        <v>72</v>
      </c>
      <c r="Y154" s="42" t="s">
        <v>72</v>
      </c>
      <c r="Z154" s="42" t="s">
        <v>683</v>
      </c>
      <c r="AA154" s="42" t="s">
        <v>726</v>
      </c>
      <c r="AB154" s="42" t="s">
        <v>72</v>
      </c>
      <c r="AC154" s="42"/>
      <c r="AD154" s="87"/>
    </row>
    <row r="155" s="11" customFormat="1" ht="51" spans="1:30">
      <c r="A155" s="42">
        <v>149</v>
      </c>
      <c r="B155" s="42" t="s">
        <v>23</v>
      </c>
      <c r="C155" s="42" t="s">
        <v>727</v>
      </c>
      <c r="D155" s="42" t="s">
        <v>728</v>
      </c>
      <c r="E155" s="48" t="s">
        <v>245</v>
      </c>
      <c r="F155" s="48" t="s">
        <v>729</v>
      </c>
      <c r="G155" s="54" t="s">
        <v>65</v>
      </c>
      <c r="H155" s="48" t="s">
        <v>66</v>
      </c>
      <c r="I155" s="65" t="s">
        <v>730</v>
      </c>
      <c r="J155" s="66">
        <v>103</v>
      </c>
      <c r="K155" s="66">
        <v>103</v>
      </c>
      <c r="L155" s="66">
        <v>100</v>
      </c>
      <c r="M155" s="66">
        <v>3</v>
      </c>
      <c r="N155" s="44" t="s">
        <v>82</v>
      </c>
      <c r="O155" s="76">
        <v>1620</v>
      </c>
      <c r="P155" s="76">
        <v>5352</v>
      </c>
      <c r="Q155" s="76">
        <v>0</v>
      </c>
      <c r="R155" s="76">
        <v>0</v>
      </c>
      <c r="S155" s="82" t="s">
        <v>731</v>
      </c>
      <c r="T155" s="82" t="s">
        <v>70</v>
      </c>
      <c r="U155" s="42" t="s">
        <v>732</v>
      </c>
      <c r="V155" s="42" t="s">
        <v>72</v>
      </c>
      <c r="W155" s="42" t="s">
        <v>70</v>
      </c>
      <c r="X155" s="42" t="s">
        <v>70</v>
      </c>
      <c r="Y155" s="42" t="s">
        <v>72</v>
      </c>
      <c r="Z155" s="42" t="s">
        <v>733</v>
      </c>
      <c r="AA155" s="42" t="s">
        <v>734</v>
      </c>
      <c r="AB155" s="42" t="s">
        <v>72</v>
      </c>
      <c r="AC155" s="42"/>
      <c r="AD155" s="87"/>
    </row>
    <row r="156" s="11" customFormat="1" ht="38.25" spans="1:30">
      <c r="A156" s="42">
        <v>150</v>
      </c>
      <c r="B156" s="42" t="s">
        <v>23</v>
      </c>
      <c r="C156" s="42" t="s">
        <v>727</v>
      </c>
      <c r="D156" s="42" t="s">
        <v>735</v>
      </c>
      <c r="E156" s="48" t="s">
        <v>102</v>
      </c>
      <c r="F156" s="48" t="s">
        <v>736</v>
      </c>
      <c r="G156" s="54" t="s">
        <v>65</v>
      </c>
      <c r="H156" s="48" t="s">
        <v>66</v>
      </c>
      <c r="I156" s="65" t="s">
        <v>737</v>
      </c>
      <c r="J156" s="66">
        <v>95</v>
      </c>
      <c r="K156" s="66">
        <v>95</v>
      </c>
      <c r="L156" s="66">
        <v>90</v>
      </c>
      <c r="M156" s="66">
        <v>5</v>
      </c>
      <c r="N156" s="42" t="s">
        <v>82</v>
      </c>
      <c r="O156" s="76">
        <v>1255</v>
      </c>
      <c r="P156" s="76">
        <v>4228</v>
      </c>
      <c r="Q156" s="76">
        <v>0</v>
      </c>
      <c r="R156" s="76">
        <v>0</v>
      </c>
      <c r="S156" s="82" t="s">
        <v>738</v>
      </c>
      <c r="T156" s="82" t="s">
        <v>70</v>
      </c>
      <c r="U156" s="42" t="s">
        <v>732</v>
      </c>
      <c r="V156" s="42" t="s">
        <v>72</v>
      </c>
      <c r="W156" s="42" t="s">
        <v>70</v>
      </c>
      <c r="X156" s="42" t="s">
        <v>70</v>
      </c>
      <c r="Y156" s="42" t="s">
        <v>72</v>
      </c>
      <c r="Z156" s="42" t="s">
        <v>683</v>
      </c>
      <c r="AA156" s="42" t="s">
        <v>739</v>
      </c>
      <c r="AB156" s="42" t="s">
        <v>72</v>
      </c>
      <c r="AC156" s="42"/>
      <c r="AD156" s="87"/>
    </row>
    <row r="157" s="11" customFormat="1" ht="38.25" spans="1:30">
      <c r="A157" s="42">
        <v>151</v>
      </c>
      <c r="B157" s="42" t="s">
        <v>23</v>
      </c>
      <c r="C157" s="42" t="s">
        <v>727</v>
      </c>
      <c r="D157" s="42" t="s">
        <v>740</v>
      </c>
      <c r="E157" s="48" t="s">
        <v>240</v>
      </c>
      <c r="F157" s="48" t="s">
        <v>741</v>
      </c>
      <c r="G157" s="54" t="s">
        <v>65</v>
      </c>
      <c r="H157" s="48" t="s">
        <v>66</v>
      </c>
      <c r="I157" s="65" t="s">
        <v>742</v>
      </c>
      <c r="J157" s="66">
        <v>110</v>
      </c>
      <c r="K157" s="66">
        <v>110</v>
      </c>
      <c r="L157" s="66">
        <v>100</v>
      </c>
      <c r="M157" s="66">
        <v>10</v>
      </c>
      <c r="N157" s="42" t="s">
        <v>82</v>
      </c>
      <c r="O157" s="76">
        <v>126</v>
      </c>
      <c r="P157" s="76">
        <v>425</v>
      </c>
      <c r="Q157" s="76">
        <v>0</v>
      </c>
      <c r="R157" s="76">
        <v>0</v>
      </c>
      <c r="S157" s="82" t="s">
        <v>743</v>
      </c>
      <c r="T157" s="82" t="s">
        <v>70</v>
      </c>
      <c r="U157" s="42" t="s">
        <v>164</v>
      </c>
      <c r="V157" s="42" t="s">
        <v>72</v>
      </c>
      <c r="W157" s="42" t="s">
        <v>70</v>
      </c>
      <c r="X157" s="42" t="s">
        <v>70</v>
      </c>
      <c r="Y157" s="42" t="s">
        <v>70</v>
      </c>
      <c r="Z157" s="42" t="s">
        <v>683</v>
      </c>
      <c r="AA157" s="42" t="s">
        <v>744</v>
      </c>
      <c r="AB157" s="42" t="s">
        <v>72</v>
      </c>
      <c r="AC157" s="42"/>
      <c r="AD157" s="87"/>
    </row>
    <row r="158" s="11" customFormat="1" ht="38.25" spans="1:30">
      <c r="A158" s="42">
        <v>152</v>
      </c>
      <c r="B158" s="42" t="s">
        <v>23</v>
      </c>
      <c r="C158" s="42" t="s">
        <v>727</v>
      </c>
      <c r="D158" s="42" t="s">
        <v>745</v>
      </c>
      <c r="E158" s="44" t="s">
        <v>317</v>
      </c>
      <c r="F158" s="48" t="s">
        <v>746</v>
      </c>
      <c r="G158" s="54" t="s">
        <v>65</v>
      </c>
      <c r="H158" s="48" t="s">
        <v>205</v>
      </c>
      <c r="I158" s="65" t="s">
        <v>747</v>
      </c>
      <c r="J158" s="66">
        <v>100</v>
      </c>
      <c r="K158" s="66">
        <v>100</v>
      </c>
      <c r="L158" s="66">
        <v>90</v>
      </c>
      <c r="M158" s="66">
        <v>10</v>
      </c>
      <c r="N158" s="42" t="s">
        <v>82</v>
      </c>
      <c r="O158" s="76">
        <v>1280</v>
      </c>
      <c r="P158" s="76">
        <v>4209</v>
      </c>
      <c r="Q158" s="76">
        <v>0</v>
      </c>
      <c r="R158" s="76">
        <v>0</v>
      </c>
      <c r="S158" s="82" t="s">
        <v>748</v>
      </c>
      <c r="T158" s="82" t="s">
        <v>70</v>
      </c>
      <c r="U158" s="42" t="s">
        <v>749</v>
      </c>
      <c r="V158" s="42" t="s">
        <v>72</v>
      </c>
      <c r="W158" s="42" t="s">
        <v>70</v>
      </c>
      <c r="X158" s="42" t="s">
        <v>70</v>
      </c>
      <c r="Y158" s="42" t="s">
        <v>70</v>
      </c>
      <c r="Z158" s="42" t="s">
        <v>683</v>
      </c>
      <c r="AA158" s="42" t="s">
        <v>750</v>
      </c>
      <c r="AB158" s="42" t="s">
        <v>72</v>
      </c>
      <c r="AC158" s="42"/>
      <c r="AD158" s="87"/>
    </row>
    <row r="159" s="11" customFormat="1" ht="25.5" spans="1:30">
      <c r="A159" s="42">
        <v>153</v>
      </c>
      <c r="B159" s="42" t="s">
        <v>23</v>
      </c>
      <c r="C159" s="42" t="s">
        <v>727</v>
      </c>
      <c r="D159" s="42" t="s">
        <v>735</v>
      </c>
      <c r="E159" s="48" t="s">
        <v>233</v>
      </c>
      <c r="F159" s="48" t="s">
        <v>751</v>
      </c>
      <c r="G159" s="54" t="s">
        <v>65</v>
      </c>
      <c r="H159" s="48" t="s">
        <v>205</v>
      </c>
      <c r="I159" s="65" t="s">
        <v>752</v>
      </c>
      <c r="J159" s="66">
        <v>135</v>
      </c>
      <c r="K159" s="66">
        <v>135</v>
      </c>
      <c r="L159" s="66">
        <v>110</v>
      </c>
      <c r="M159" s="66">
        <v>25</v>
      </c>
      <c r="N159" s="42" t="s">
        <v>82</v>
      </c>
      <c r="O159" s="76">
        <v>1213</v>
      </c>
      <c r="P159" s="76">
        <v>4368</v>
      </c>
      <c r="Q159" s="76">
        <v>0</v>
      </c>
      <c r="R159" s="76">
        <v>0</v>
      </c>
      <c r="S159" s="82" t="s">
        <v>753</v>
      </c>
      <c r="T159" s="82" t="s">
        <v>70</v>
      </c>
      <c r="U159" s="42" t="s">
        <v>164</v>
      </c>
      <c r="V159" s="42" t="s">
        <v>72</v>
      </c>
      <c r="W159" s="42" t="s">
        <v>70</v>
      </c>
      <c r="X159" s="42" t="s">
        <v>70</v>
      </c>
      <c r="Y159" s="42" t="s">
        <v>70</v>
      </c>
      <c r="Z159" s="42" t="s">
        <v>683</v>
      </c>
      <c r="AA159" s="42" t="s">
        <v>739</v>
      </c>
      <c r="AB159" s="42" t="s">
        <v>72</v>
      </c>
      <c r="AC159" s="42"/>
      <c r="AD159" s="87"/>
    </row>
    <row r="160" s="11" customFormat="1" ht="89.25" spans="1:30">
      <c r="A160" s="42">
        <v>154</v>
      </c>
      <c r="B160" s="42" t="s">
        <v>23</v>
      </c>
      <c r="C160" s="42" t="s">
        <v>727</v>
      </c>
      <c r="D160" s="42" t="s">
        <v>754</v>
      </c>
      <c r="E160" s="48" t="s">
        <v>63</v>
      </c>
      <c r="F160" s="48" t="s">
        <v>755</v>
      </c>
      <c r="G160" s="54" t="s">
        <v>65</v>
      </c>
      <c r="H160" s="48" t="s">
        <v>66</v>
      </c>
      <c r="I160" s="65" t="s">
        <v>756</v>
      </c>
      <c r="J160" s="66">
        <v>400</v>
      </c>
      <c r="K160" s="66">
        <v>400</v>
      </c>
      <c r="L160" s="66">
        <v>300</v>
      </c>
      <c r="M160" s="66">
        <v>100</v>
      </c>
      <c r="N160" s="42" t="s">
        <v>82</v>
      </c>
      <c r="O160" s="76">
        <v>1828</v>
      </c>
      <c r="P160" s="76">
        <v>5937</v>
      </c>
      <c r="Q160" s="76">
        <v>1</v>
      </c>
      <c r="R160" s="76">
        <v>5</v>
      </c>
      <c r="S160" s="82" t="s">
        <v>757</v>
      </c>
      <c r="T160" s="82" t="s">
        <v>70</v>
      </c>
      <c r="U160" s="42" t="s">
        <v>720</v>
      </c>
      <c r="V160" s="42" t="s">
        <v>72</v>
      </c>
      <c r="W160" s="42" t="s">
        <v>70</v>
      </c>
      <c r="X160" s="42" t="s">
        <v>70</v>
      </c>
      <c r="Y160" s="42" t="s">
        <v>72</v>
      </c>
      <c r="Z160" s="42" t="s">
        <v>683</v>
      </c>
      <c r="AA160" s="42" t="s">
        <v>758</v>
      </c>
      <c r="AB160" s="42" t="s">
        <v>72</v>
      </c>
      <c r="AC160" s="42"/>
      <c r="AD160" s="87"/>
    </row>
    <row r="161" s="11" customFormat="1" ht="114.75" spans="1:30">
      <c r="A161" s="42">
        <v>155</v>
      </c>
      <c r="B161" s="42" t="s">
        <v>23</v>
      </c>
      <c r="C161" s="42" t="s">
        <v>727</v>
      </c>
      <c r="D161" s="42" t="s">
        <v>728</v>
      </c>
      <c r="E161" s="48" t="s">
        <v>63</v>
      </c>
      <c r="F161" s="48" t="s">
        <v>759</v>
      </c>
      <c r="G161" s="54" t="s">
        <v>65</v>
      </c>
      <c r="H161" s="48" t="s">
        <v>66</v>
      </c>
      <c r="I161" s="65" t="s">
        <v>760</v>
      </c>
      <c r="J161" s="66">
        <v>1100</v>
      </c>
      <c r="K161" s="66">
        <v>1100</v>
      </c>
      <c r="L161" s="66">
        <v>500</v>
      </c>
      <c r="M161" s="66">
        <v>600</v>
      </c>
      <c r="N161" s="42" t="s">
        <v>82</v>
      </c>
      <c r="O161" s="76">
        <v>1620</v>
      </c>
      <c r="P161" s="76">
        <v>5352</v>
      </c>
      <c r="Q161" s="76">
        <v>0</v>
      </c>
      <c r="R161" s="76">
        <v>0</v>
      </c>
      <c r="S161" s="82" t="s">
        <v>761</v>
      </c>
      <c r="T161" s="82" t="s">
        <v>70</v>
      </c>
      <c r="U161" s="42" t="s">
        <v>720</v>
      </c>
      <c r="V161" s="42" t="s">
        <v>72</v>
      </c>
      <c r="W161" s="42" t="s">
        <v>70</v>
      </c>
      <c r="X161" s="42" t="s">
        <v>70</v>
      </c>
      <c r="Y161" s="42" t="s">
        <v>72</v>
      </c>
      <c r="Z161" s="42" t="s">
        <v>683</v>
      </c>
      <c r="AA161" s="42" t="s">
        <v>734</v>
      </c>
      <c r="AB161" s="42" t="s">
        <v>72</v>
      </c>
      <c r="AC161" s="42"/>
      <c r="AD161" s="87"/>
    </row>
    <row r="162" s="11" customFormat="1" ht="51" spans="1:30">
      <c r="A162" s="42">
        <v>156</v>
      </c>
      <c r="B162" s="42" t="s">
        <v>23</v>
      </c>
      <c r="C162" s="42" t="s">
        <v>727</v>
      </c>
      <c r="D162" s="42" t="s">
        <v>762</v>
      </c>
      <c r="E162" s="48" t="s">
        <v>240</v>
      </c>
      <c r="F162" s="48" t="s">
        <v>763</v>
      </c>
      <c r="G162" s="54" t="s">
        <v>65</v>
      </c>
      <c r="H162" s="48" t="s">
        <v>205</v>
      </c>
      <c r="I162" s="65" t="s">
        <v>764</v>
      </c>
      <c r="J162" s="66">
        <v>125</v>
      </c>
      <c r="K162" s="66">
        <v>125</v>
      </c>
      <c r="L162" s="66">
        <v>110</v>
      </c>
      <c r="M162" s="66">
        <v>15</v>
      </c>
      <c r="N162" s="42" t="s">
        <v>82</v>
      </c>
      <c r="O162" s="76">
        <v>2650</v>
      </c>
      <c r="P162" s="76">
        <v>8150</v>
      </c>
      <c r="Q162" s="76">
        <v>0</v>
      </c>
      <c r="R162" s="76">
        <v>0</v>
      </c>
      <c r="S162" s="82" t="s">
        <v>765</v>
      </c>
      <c r="T162" s="82" t="s">
        <v>70</v>
      </c>
      <c r="U162" s="42" t="s">
        <v>164</v>
      </c>
      <c r="V162" s="42" t="s">
        <v>72</v>
      </c>
      <c r="W162" s="42" t="s">
        <v>70</v>
      </c>
      <c r="X162" s="42" t="s">
        <v>70</v>
      </c>
      <c r="Y162" s="42" t="s">
        <v>70</v>
      </c>
      <c r="Z162" s="42" t="s">
        <v>683</v>
      </c>
      <c r="AA162" s="42" t="s">
        <v>766</v>
      </c>
      <c r="AB162" s="42" t="s">
        <v>72</v>
      </c>
      <c r="AC162" s="42"/>
      <c r="AD162" s="87"/>
    </row>
    <row r="163" s="11" customFormat="1" ht="25.5" spans="1:30">
      <c r="A163" s="42">
        <v>157</v>
      </c>
      <c r="B163" s="42" t="s">
        <v>23</v>
      </c>
      <c r="C163" s="42" t="s">
        <v>727</v>
      </c>
      <c r="D163" s="42" t="s">
        <v>767</v>
      </c>
      <c r="E163" s="48" t="s">
        <v>245</v>
      </c>
      <c r="F163" s="48" t="s">
        <v>768</v>
      </c>
      <c r="G163" s="54" t="s">
        <v>65</v>
      </c>
      <c r="H163" s="48" t="s">
        <v>205</v>
      </c>
      <c r="I163" s="65" t="s">
        <v>769</v>
      </c>
      <c r="J163" s="66">
        <v>560</v>
      </c>
      <c r="K163" s="66">
        <v>560</v>
      </c>
      <c r="L163" s="66">
        <v>520</v>
      </c>
      <c r="M163" s="66">
        <v>40</v>
      </c>
      <c r="N163" s="42" t="s">
        <v>82</v>
      </c>
      <c r="O163" s="76">
        <v>667</v>
      </c>
      <c r="P163" s="76">
        <v>2152</v>
      </c>
      <c r="Q163" s="76">
        <v>0</v>
      </c>
      <c r="R163" s="76">
        <v>0</v>
      </c>
      <c r="S163" s="82" t="s">
        <v>770</v>
      </c>
      <c r="T163" s="82" t="s">
        <v>70</v>
      </c>
      <c r="U163" s="42" t="s">
        <v>771</v>
      </c>
      <c r="V163" s="42" t="s">
        <v>72</v>
      </c>
      <c r="W163" s="42" t="s">
        <v>70</v>
      </c>
      <c r="X163" s="42" t="s">
        <v>72</v>
      </c>
      <c r="Y163" s="42" t="s">
        <v>72</v>
      </c>
      <c r="Z163" s="42" t="s">
        <v>683</v>
      </c>
      <c r="AA163" s="42" t="s">
        <v>772</v>
      </c>
      <c r="AB163" s="42" t="s">
        <v>72</v>
      </c>
      <c r="AC163" s="42"/>
      <c r="AD163" s="87"/>
    </row>
    <row r="164" s="11" customFormat="1" ht="25.5" spans="1:30">
      <c r="A164" s="42">
        <v>158</v>
      </c>
      <c r="B164" s="42" t="s">
        <v>23</v>
      </c>
      <c r="C164" s="42" t="s">
        <v>727</v>
      </c>
      <c r="D164" s="42" t="s">
        <v>767</v>
      </c>
      <c r="E164" s="48" t="s">
        <v>102</v>
      </c>
      <c r="F164" s="48" t="s">
        <v>773</v>
      </c>
      <c r="G164" s="54" t="s">
        <v>65</v>
      </c>
      <c r="H164" s="48" t="s">
        <v>66</v>
      </c>
      <c r="I164" s="65" t="s">
        <v>774</v>
      </c>
      <c r="J164" s="66">
        <v>520</v>
      </c>
      <c r="K164" s="66">
        <v>520</v>
      </c>
      <c r="L164" s="66">
        <v>490</v>
      </c>
      <c r="M164" s="66">
        <v>30</v>
      </c>
      <c r="N164" s="42" t="s">
        <v>82</v>
      </c>
      <c r="O164" s="76">
        <v>2523</v>
      </c>
      <c r="P164" s="76">
        <v>8034</v>
      </c>
      <c r="Q164" s="76">
        <v>0</v>
      </c>
      <c r="R164" s="76">
        <v>0</v>
      </c>
      <c r="S164" s="82" t="s">
        <v>770</v>
      </c>
      <c r="T164" s="82" t="s">
        <v>70</v>
      </c>
      <c r="U164" s="42" t="s">
        <v>775</v>
      </c>
      <c r="V164" s="42" t="s">
        <v>72</v>
      </c>
      <c r="W164" s="42" t="s">
        <v>70</v>
      </c>
      <c r="X164" s="42" t="s">
        <v>72</v>
      </c>
      <c r="Y164" s="42" t="s">
        <v>72</v>
      </c>
      <c r="Z164" s="42" t="s">
        <v>683</v>
      </c>
      <c r="AA164" s="42" t="s">
        <v>772</v>
      </c>
      <c r="AB164" s="42" t="s">
        <v>72</v>
      </c>
      <c r="AC164" s="42"/>
      <c r="AD164" s="87"/>
    </row>
    <row r="165" s="11" customFormat="1" ht="51" spans="1:30">
      <c r="A165" s="42">
        <v>159</v>
      </c>
      <c r="B165" s="42" t="s">
        <v>23</v>
      </c>
      <c r="C165" s="42" t="s">
        <v>727</v>
      </c>
      <c r="D165" s="42" t="s">
        <v>740</v>
      </c>
      <c r="E165" s="44" t="s">
        <v>317</v>
      </c>
      <c r="F165" s="48" t="s">
        <v>776</v>
      </c>
      <c r="G165" s="54" t="s">
        <v>65</v>
      </c>
      <c r="H165" s="48" t="s">
        <v>66</v>
      </c>
      <c r="I165" s="65" t="s">
        <v>777</v>
      </c>
      <c r="J165" s="66">
        <v>80</v>
      </c>
      <c r="K165" s="66">
        <v>80</v>
      </c>
      <c r="L165" s="66">
        <v>70</v>
      </c>
      <c r="M165" s="66">
        <v>10</v>
      </c>
      <c r="N165" s="44" t="s">
        <v>125</v>
      </c>
      <c r="O165" s="76">
        <v>110</v>
      </c>
      <c r="P165" s="76">
        <v>530</v>
      </c>
      <c r="Q165" s="76">
        <v>1</v>
      </c>
      <c r="R165" s="76">
        <v>3</v>
      </c>
      <c r="S165" s="82" t="s">
        <v>778</v>
      </c>
      <c r="T165" s="82" t="s">
        <v>70</v>
      </c>
      <c r="U165" s="42" t="s">
        <v>720</v>
      </c>
      <c r="V165" s="42" t="s">
        <v>72</v>
      </c>
      <c r="W165" s="42" t="s">
        <v>70</v>
      </c>
      <c r="X165" s="42" t="s">
        <v>72</v>
      </c>
      <c r="Y165" s="42" t="s">
        <v>72</v>
      </c>
      <c r="Z165" s="42" t="s">
        <v>779</v>
      </c>
      <c r="AA165" s="42" t="s">
        <v>744</v>
      </c>
      <c r="AB165" s="42" t="s">
        <v>72</v>
      </c>
      <c r="AC165" s="42"/>
      <c r="AD165" s="87"/>
    </row>
    <row r="166" s="11" customFormat="1" ht="71.25" spans="1:30">
      <c r="A166" s="42">
        <v>160</v>
      </c>
      <c r="B166" s="42" t="s">
        <v>23</v>
      </c>
      <c r="C166" s="42" t="s">
        <v>780</v>
      </c>
      <c r="D166" s="42" t="s">
        <v>781</v>
      </c>
      <c r="E166" s="48" t="s">
        <v>63</v>
      </c>
      <c r="F166" s="48" t="s">
        <v>782</v>
      </c>
      <c r="G166" s="54" t="s">
        <v>65</v>
      </c>
      <c r="H166" s="48" t="s">
        <v>66</v>
      </c>
      <c r="I166" s="65" t="s">
        <v>783</v>
      </c>
      <c r="J166" s="66">
        <v>400</v>
      </c>
      <c r="K166" s="66">
        <v>400</v>
      </c>
      <c r="L166" s="66">
        <v>270</v>
      </c>
      <c r="M166" s="66">
        <v>130</v>
      </c>
      <c r="N166" s="42" t="s">
        <v>82</v>
      </c>
      <c r="O166" s="76">
        <v>2136</v>
      </c>
      <c r="P166" s="76">
        <v>5915</v>
      </c>
      <c r="Q166" s="76">
        <v>0</v>
      </c>
      <c r="R166" s="76">
        <v>0</v>
      </c>
      <c r="S166" s="82" t="s">
        <v>784</v>
      </c>
      <c r="T166" s="82" t="s">
        <v>70</v>
      </c>
      <c r="U166" s="42" t="s">
        <v>460</v>
      </c>
      <c r="V166" s="42" t="s">
        <v>72</v>
      </c>
      <c r="W166" s="42" t="s">
        <v>70</v>
      </c>
      <c r="X166" s="42" t="s">
        <v>70</v>
      </c>
      <c r="Y166" s="42" t="s">
        <v>72</v>
      </c>
      <c r="Z166" s="42" t="s">
        <v>683</v>
      </c>
      <c r="AA166" s="42" t="s">
        <v>785</v>
      </c>
      <c r="AB166" s="42" t="s">
        <v>72</v>
      </c>
      <c r="AC166" s="42"/>
      <c r="AD166" s="87"/>
    </row>
    <row r="167" s="11" customFormat="1" ht="63.75" spans="1:30">
      <c r="A167" s="42">
        <v>161</v>
      </c>
      <c r="B167" s="42" t="s">
        <v>23</v>
      </c>
      <c r="C167" s="42" t="s">
        <v>780</v>
      </c>
      <c r="D167" s="42" t="s">
        <v>786</v>
      </c>
      <c r="E167" s="48" t="s">
        <v>102</v>
      </c>
      <c r="F167" s="48" t="s">
        <v>787</v>
      </c>
      <c r="G167" s="54" t="s">
        <v>65</v>
      </c>
      <c r="H167" s="48" t="s">
        <v>66</v>
      </c>
      <c r="I167" s="65" t="s">
        <v>788</v>
      </c>
      <c r="J167" s="66">
        <v>200</v>
      </c>
      <c r="K167" s="66">
        <v>200</v>
      </c>
      <c r="L167" s="66">
        <v>130</v>
      </c>
      <c r="M167" s="66">
        <v>70</v>
      </c>
      <c r="N167" s="42" t="s">
        <v>82</v>
      </c>
      <c r="O167" s="76">
        <v>137</v>
      </c>
      <c r="P167" s="76">
        <v>667</v>
      </c>
      <c r="Q167" s="76">
        <v>1</v>
      </c>
      <c r="R167" s="76">
        <v>3</v>
      </c>
      <c r="S167" s="82" t="s">
        <v>789</v>
      </c>
      <c r="T167" s="82" t="s">
        <v>70</v>
      </c>
      <c r="U167" s="42" t="s">
        <v>164</v>
      </c>
      <c r="V167" s="42" t="s">
        <v>72</v>
      </c>
      <c r="W167" s="42" t="s">
        <v>70</v>
      </c>
      <c r="X167" s="42" t="s">
        <v>70</v>
      </c>
      <c r="Y167" s="42" t="s">
        <v>72</v>
      </c>
      <c r="Z167" s="42" t="s">
        <v>683</v>
      </c>
      <c r="AA167" s="42" t="s">
        <v>790</v>
      </c>
      <c r="AB167" s="42" t="s">
        <v>72</v>
      </c>
      <c r="AC167" s="42"/>
      <c r="AD167" s="87"/>
    </row>
    <row r="168" s="11" customFormat="1" ht="114.75" spans="1:30">
      <c r="A168" s="42">
        <v>162</v>
      </c>
      <c r="B168" s="42" t="s">
        <v>23</v>
      </c>
      <c r="C168" s="42" t="s">
        <v>780</v>
      </c>
      <c r="D168" s="42" t="s">
        <v>791</v>
      </c>
      <c r="E168" s="44" t="s">
        <v>580</v>
      </c>
      <c r="F168" s="48" t="s">
        <v>792</v>
      </c>
      <c r="G168" s="54" t="s">
        <v>65</v>
      </c>
      <c r="H168" s="48" t="s">
        <v>66</v>
      </c>
      <c r="I168" s="65" t="s">
        <v>793</v>
      </c>
      <c r="J168" s="66">
        <v>120</v>
      </c>
      <c r="K168" s="66">
        <v>120</v>
      </c>
      <c r="L168" s="66">
        <v>70</v>
      </c>
      <c r="M168" s="66">
        <v>50</v>
      </c>
      <c r="N168" s="42" t="s">
        <v>82</v>
      </c>
      <c r="O168" s="76">
        <v>1786</v>
      </c>
      <c r="P168" s="76">
        <v>5780</v>
      </c>
      <c r="Q168" s="76">
        <v>0</v>
      </c>
      <c r="R168" s="76">
        <v>0</v>
      </c>
      <c r="S168" s="82" t="s">
        <v>794</v>
      </c>
      <c r="T168" s="82" t="s">
        <v>70</v>
      </c>
      <c r="U168" s="42" t="s">
        <v>460</v>
      </c>
      <c r="V168" s="42" t="s">
        <v>72</v>
      </c>
      <c r="W168" s="42" t="s">
        <v>70</v>
      </c>
      <c r="X168" s="42" t="s">
        <v>70</v>
      </c>
      <c r="Y168" s="42" t="s">
        <v>72</v>
      </c>
      <c r="Z168" s="42" t="s">
        <v>683</v>
      </c>
      <c r="AA168" s="42" t="s">
        <v>795</v>
      </c>
      <c r="AB168" s="42" t="s">
        <v>72</v>
      </c>
      <c r="AC168" s="42"/>
      <c r="AD168" s="87"/>
    </row>
    <row r="169" s="11" customFormat="1" ht="63.75" spans="1:30">
      <c r="A169" s="42">
        <v>163</v>
      </c>
      <c r="B169" s="42" t="s">
        <v>23</v>
      </c>
      <c r="C169" s="42" t="s">
        <v>780</v>
      </c>
      <c r="D169" s="42" t="s">
        <v>796</v>
      </c>
      <c r="E169" s="48" t="s">
        <v>102</v>
      </c>
      <c r="F169" s="48" t="s">
        <v>797</v>
      </c>
      <c r="G169" s="54" t="s">
        <v>65</v>
      </c>
      <c r="H169" s="48" t="s">
        <v>66</v>
      </c>
      <c r="I169" s="65" t="s">
        <v>798</v>
      </c>
      <c r="J169" s="66">
        <v>150</v>
      </c>
      <c r="K169" s="66">
        <v>150</v>
      </c>
      <c r="L169" s="66">
        <v>70</v>
      </c>
      <c r="M169" s="66">
        <v>80</v>
      </c>
      <c r="N169" s="42" t="s">
        <v>82</v>
      </c>
      <c r="O169" s="76">
        <v>93</v>
      </c>
      <c r="P169" s="76">
        <v>336</v>
      </c>
      <c r="Q169" s="76">
        <v>2</v>
      </c>
      <c r="R169" s="76">
        <v>7</v>
      </c>
      <c r="S169" s="82" t="s">
        <v>799</v>
      </c>
      <c r="T169" s="82" t="s">
        <v>70</v>
      </c>
      <c r="U169" s="42" t="s">
        <v>164</v>
      </c>
      <c r="V169" s="42" t="s">
        <v>72</v>
      </c>
      <c r="W169" s="42" t="s">
        <v>70</v>
      </c>
      <c r="X169" s="42" t="s">
        <v>70</v>
      </c>
      <c r="Y169" s="42" t="s">
        <v>72</v>
      </c>
      <c r="Z169" s="42" t="s">
        <v>683</v>
      </c>
      <c r="AA169" s="42" t="s">
        <v>800</v>
      </c>
      <c r="AB169" s="42" t="s">
        <v>72</v>
      </c>
      <c r="AC169" s="42"/>
      <c r="AD169" s="87"/>
    </row>
    <row r="170" s="11" customFormat="1" ht="63.75" spans="1:30">
      <c r="A170" s="42">
        <v>164</v>
      </c>
      <c r="B170" s="42" t="s">
        <v>23</v>
      </c>
      <c r="C170" s="42" t="s">
        <v>780</v>
      </c>
      <c r="D170" s="42" t="s">
        <v>801</v>
      </c>
      <c r="E170" s="48" t="s">
        <v>102</v>
      </c>
      <c r="F170" s="48" t="s">
        <v>802</v>
      </c>
      <c r="G170" s="54" t="s">
        <v>65</v>
      </c>
      <c r="H170" s="48" t="s">
        <v>66</v>
      </c>
      <c r="I170" s="65" t="s">
        <v>803</v>
      </c>
      <c r="J170" s="66">
        <v>102.12</v>
      </c>
      <c r="K170" s="66">
        <v>102.12</v>
      </c>
      <c r="L170" s="66">
        <v>70</v>
      </c>
      <c r="M170" s="66">
        <v>32.12</v>
      </c>
      <c r="N170" s="42" t="s">
        <v>82</v>
      </c>
      <c r="O170" s="76">
        <v>370</v>
      </c>
      <c r="P170" s="76">
        <v>1100</v>
      </c>
      <c r="Q170" s="76">
        <v>17</v>
      </c>
      <c r="R170" s="76">
        <v>57</v>
      </c>
      <c r="S170" s="82" t="s">
        <v>804</v>
      </c>
      <c r="T170" s="82" t="s">
        <v>70</v>
      </c>
      <c r="U170" s="42" t="s">
        <v>164</v>
      </c>
      <c r="V170" s="42" t="s">
        <v>72</v>
      </c>
      <c r="W170" s="42" t="s">
        <v>70</v>
      </c>
      <c r="X170" s="42" t="s">
        <v>70</v>
      </c>
      <c r="Y170" s="42" t="s">
        <v>72</v>
      </c>
      <c r="Z170" s="42" t="s">
        <v>683</v>
      </c>
      <c r="AA170" s="42" t="s">
        <v>805</v>
      </c>
      <c r="AB170" s="42" t="s">
        <v>72</v>
      </c>
      <c r="AC170" s="42"/>
      <c r="AD170" s="87"/>
    </row>
    <row r="171" s="11" customFormat="1" ht="63.75" spans="1:30">
      <c r="A171" s="42">
        <v>165</v>
      </c>
      <c r="B171" s="42" t="s">
        <v>23</v>
      </c>
      <c r="C171" s="42" t="s">
        <v>780</v>
      </c>
      <c r="D171" s="42" t="s">
        <v>806</v>
      </c>
      <c r="E171" s="48" t="s">
        <v>516</v>
      </c>
      <c r="F171" s="48" t="s">
        <v>807</v>
      </c>
      <c r="G171" s="54" t="s">
        <v>65</v>
      </c>
      <c r="H171" s="48" t="s">
        <v>66</v>
      </c>
      <c r="I171" s="65" t="s">
        <v>808</v>
      </c>
      <c r="J171" s="66">
        <v>32.6</v>
      </c>
      <c r="K171" s="66">
        <v>32.6</v>
      </c>
      <c r="L171" s="66">
        <v>30</v>
      </c>
      <c r="M171" s="66">
        <v>2.6</v>
      </c>
      <c r="N171" s="44" t="s">
        <v>137</v>
      </c>
      <c r="O171" s="76">
        <v>1568</v>
      </c>
      <c r="P171" s="76">
        <v>4886</v>
      </c>
      <c r="Q171" s="76">
        <v>0</v>
      </c>
      <c r="R171" s="76">
        <v>0</v>
      </c>
      <c r="S171" s="82" t="s">
        <v>809</v>
      </c>
      <c r="T171" s="82" t="s">
        <v>70</v>
      </c>
      <c r="U171" s="42" t="s">
        <v>460</v>
      </c>
      <c r="V171" s="42" t="s">
        <v>72</v>
      </c>
      <c r="W171" s="42" t="s">
        <v>70</v>
      </c>
      <c r="X171" s="42" t="s">
        <v>70</v>
      </c>
      <c r="Y171" s="42" t="s">
        <v>72</v>
      </c>
      <c r="Z171" s="42" t="s">
        <v>810</v>
      </c>
      <c r="AA171" s="42" t="s">
        <v>811</v>
      </c>
      <c r="AB171" s="42" t="s">
        <v>72</v>
      </c>
      <c r="AC171" s="42"/>
      <c r="AD171" s="87"/>
    </row>
    <row r="172" s="11" customFormat="1" ht="63.75" spans="1:30">
      <c r="A172" s="42">
        <v>166</v>
      </c>
      <c r="B172" s="42" t="s">
        <v>23</v>
      </c>
      <c r="C172" s="42" t="s">
        <v>780</v>
      </c>
      <c r="D172" s="42" t="s">
        <v>791</v>
      </c>
      <c r="E172" s="44" t="s">
        <v>115</v>
      </c>
      <c r="F172" s="48" t="s">
        <v>812</v>
      </c>
      <c r="G172" s="54" t="s">
        <v>65</v>
      </c>
      <c r="H172" s="48" t="s">
        <v>66</v>
      </c>
      <c r="I172" s="65" t="s">
        <v>813</v>
      </c>
      <c r="J172" s="66">
        <v>102.7</v>
      </c>
      <c r="K172" s="66">
        <v>102.7</v>
      </c>
      <c r="L172" s="66">
        <v>70</v>
      </c>
      <c r="M172" s="66">
        <v>32.7</v>
      </c>
      <c r="N172" s="44" t="s">
        <v>137</v>
      </c>
      <c r="O172" s="76">
        <v>413</v>
      </c>
      <c r="P172" s="76">
        <v>1298</v>
      </c>
      <c r="Q172" s="76">
        <v>0</v>
      </c>
      <c r="R172" s="76">
        <v>0</v>
      </c>
      <c r="S172" s="82" t="s">
        <v>814</v>
      </c>
      <c r="T172" s="82" t="s">
        <v>70</v>
      </c>
      <c r="U172" s="42" t="s">
        <v>460</v>
      </c>
      <c r="V172" s="42" t="s">
        <v>72</v>
      </c>
      <c r="W172" s="42" t="s">
        <v>70</v>
      </c>
      <c r="X172" s="42" t="s">
        <v>70</v>
      </c>
      <c r="Y172" s="42" t="s">
        <v>70</v>
      </c>
      <c r="Z172" s="42" t="s">
        <v>810</v>
      </c>
      <c r="AA172" s="42" t="s">
        <v>795</v>
      </c>
      <c r="AB172" s="42" t="s">
        <v>72</v>
      </c>
      <c r="AC172" s="42"/>
      <c r="AD172" s="87"/>
    </row>
    <row r="173" s="11" customFormat="1" ht="54.75" spans="1:30">
      <c r="A173" s="42">
        <v>167</v>
      </c>
      <c r="B173" s="42" t="s">
        <v>23</v>
      </c>
      <c r="C173" s="42" t="s">
        <v>780</v>
      </c>
      <c r="D173" s="42" t="s">
        <v>781</v>
      </c>
      <c r="E173" s="48" t="s">
        <v>102</v>
      </c>
      <c r="F173" s="48" t="s">
        <v>815</v>
      </c>
      <c r="G173" s="54" t="s">
        <v>65</v>
      </c>
      <c r="H173" s="48" t="s">
        <v>66</v>
      </c>
      <c r="I173" s="65" t="s">
        <v>816</v>
      </c>
      <c r="J173" s="66">
        <v>412.5</v>
      </c>
      <c r="K173" s="66">
        <v>412.5</v>
      </c>
      <c r="L173" s="66">
        <v>50</v>
      </c>
      <c r="M173" s="66">
        <v>362.5</v>
      </c>
      <c r="N173" s="42" t="s">
        <v>82</v>
      </c>
      <c r="O173" s="76">
        <v>2136</v>
      </c>
      <c r="P173" s="76">
        <v>5915</v>
      </c>
      <c r="Q173" s="76">
        <v>0</v>
      </c>
      <c r="R173" s="76">
        <v>0</v>
      </c>
      <c r="S173" s="82" t="s">
        <v>817</v>
      </c>
      <c r="T173" s="82" t="s">
        <v>70</v>
      </c>
      <c r="U173" s="42" t="s">
        <v>164</v>
      </c>
      <c r="V173" s="42" t="s">
        <v>72</v>
      </c>
      <c r="W173" s="42" t="s">
        <v>70</v>
      </c>
      <c r="X173" s="42" t="s">
        <v>70</v>
      </c>
      <c r="Y173" s="42" t="s">
        <v>72</v>
      </c>
      <c r="Z173" s="42" t="s">
        <v>683</v>
      </c>
      <c r="AA173" s="42" t="s">
        <v>785</v>
      </c>
      <c r="AB173" s="42" t="s">
        <v>72</v>
      </c>
      <c r="AC173" s="42"/>
      <c r="AD173" s="87"/>
    </row>
    <row r="174" s="11" customFormat="1" ht="25.5" spans="1:30">
      <c r="A174" s="42">
        <v>168</v>
      </c>
      <c r="B174" s="42" t="s">
        <v>23</v>
      </c>
      <c r="C174" s="42" t="s">
        <v>715</v>
      </c>
      <c r="D174" s="42" t="s">
        <v>818</v>
      </c>
      <c r="E174" s="44" t="s">
        <v>89</v>
      </c>
      <c r="F174" s="48" t="s">
        <v>819</v>
      </c>
      <c r="G174" s="54" t="s">
        <v>65</v>
      </c>
      <c r="H174" s="48" t="s">
        <v>66</v>
      </c>
      <c r="I174" s="65" t="s">
        <v>820</v>
      </c>
      <c r="J174" s="66">
        <v>80</v>
      </c>
      <c r="K174" s="66">
        <v>80</v>
      </c>
      <c r="L174" s="66">
        <v>80</v>
      </c>
      <c r="M174" s="66"/>
      <c r="N174" s="42" t="s">
        <v>82</v>
      </c>
      <c r="O174" s="76">
        <v>454</v>
      </c>
      <c r="P174" s="76">
        <v>1511</v>
      </c>
      <c r="Q174" s="76">
        <v>17</v>
      </c>
      <c r="R174" s="76">
        <v>54</v>
      </c>
      <c r="S174" s="82" t="s">
        <v>821</v>
      </c>
      <c r="T174" s="82" t="s">
        <v>70</v>
      </c>
      <c r="U174" s="42" t="s">
        <v>249</v>
      </c>
      <c r="V174" s="42" t="s">
        <v>72</v>
      </c>
      <c r="W174" s="42" t="s">
        <v>70</v>
      </c>
      <c r="X174" s="42" t="s">
        <v>70</v>
      </c>
      <c r="Y174" s="42" t="s">
        <v>70</v>
      </c>
      <c r="Z174" s="42" t="s">
        <v>683</v>
      </c>
      <c r="AA174" s="42" t="s">
        <v>822</v>
      </c>
      <c r="AB174" s="42" t="s">
        <v>72</v>
      </c>
      <c r="AC174" s="42"/>
      <c r="AD174" s="87"/>
    </row>
    <row r="175" s="11" customFormat="1" ht="63.75" spans="1:30">
      <c r="A175" s="42">
        <v>169</v>
      </c>
      <c r="B175" s="42" t="s">
        <v>23</v>
      </c>
      <c r="C175" s="42" t="s">
        <v>715</v>
      </c>
      <c r="D175" s="42" t="s">
        <v>823</v>
      </c>
      <c r="E175" s="44" t="s">
        <v>317</v>
      </c>
      <c r="F175" s="48" t="s">
        <v>824</v>
      </c>
      <c r="G175" s="54" t="s">
        <v>65</v>
      </c>
      <c r="H175" s="48" t="s">
        <v>66</v>
      </c>
      <c r="I175" s="65" t="s">
        <v>825</v>
      </c>
      <c r="J175" s="66">
        <v>71</v>
      </c>
      <c r="K175" s="66">
        <v>71</v>
      </c>
      <c r="L175" s="66">
        <v>70</v>
      </c>
      <c r="M175" s="66">
        <v>1</v>
      </c>
      <c r="N175" s="44" t="s">
        <v>125</v>
      </c>
      <c r="O175" s="76">
        <v>787</v>
      </c>
      <c r="P175" s="76">
        <v>2289</v>
      </c>
      <c r="Q175" s="76">
        <v>148</v>
      </c>
      <c r="R175" s="76">
        <v>503</v>
      </c>
      <c r="S175" s="82" t="s">
        <v>778</v>
      </c>
      <c r="T175" s="82" t="s">
        <v>70</v>
      </c>
      <c r="U175" s="42" t="s">
        <v>460</v>
      </c>
      <c r="V175" s="42" t="s">
        <v>72</v>
      </c>
      <c r="W175" s="42" t="s">
        <v>70</v>
      </c>
      <c r="X175" s="42" t="s">
        <v>70</v>
      </c>
      <c r="Y175" s="42" t="s">
        <v>72</v>
      </c>
      <c r="Z175" s="42" t="s">
        <v>779</v>
      </c>
      <c r="AA175" s="42" t="s">
        <v>826</v>
      </c>
      <c r="AB175" s="42" t="s">
        <v>72</v>
      </c>
      <c r="AC175" s="42"/>
      <c r="AD175" s="87"/>
    </row>
    <row r="176" s="11" customFormat="1" ht="89.25" spans="1:30">
      <c r="A176" s="42">
        <v>170</v>
      </c>
      <c r="B176" s="42" t="s">
        <v>23</v>
      </c>
      <c r="C176" s="42" t="s">
        <v>715</v>
      </c>
      <c r="D176" s="42" t="s">
        <v>827</v>
      </c>
      <c r="E176" s="44" t="s">
        <v>317</v>
      </c>
      <c r="F176" s="48" t="s">
        <v>828</v>
      </c>
      <c r="G176" s="54" t="s">
        <v>65</v>
      </c>
      <c r="H176" s="48" t="s">
        <v>66</v>
      </c>
      <c r="I176" s="65" t="s">
        <v>829</v>
      </c>
      <c r="J176" s="66">
        <v>80</v>
      </c>
      <c r="K176" s="66">
        <v>80</v>
      </c>
      <c r="L176" s="66">
        <v>70</v>
      </c>
      <c r="M176" s="66">
        <v>10</v>
      </c>
      <c r="N176" s="44" t="s">
        <v>125</v>
      </c>
      <c r="O176" s="76">
        <v>2100</v>
      </c>
      <c r="P176" s="76">
        <v>7000</v>
      </c>
      <c r="Q176" s="76">
        <v>1</v>
      </c>
      <c r="R176" s="76">
        <v>4</v>
      </c>
      <c r="S176" s="82" t="s">
        <v>778</v>
      </c>
      <c r="T176" s="82" t="s">
        <v>70</v>
      </c>
      <c r="U176" s="42" t="s">
        <v>84</v>
      </c>
      <c r="V176" s="42" t="s">
        <v>72</v>
      </c>
      <c r="W176" s="42" t="s">
        <v>70</v>
      </c>
      <c r="X176" s="42" t="s">
        <v>70</v>
      </c>
      <c r="Y176" s="42" t="s">
        <v>72</v>
      </c>
      <c r="Z176" s="42" t="s">
        <v>779</v>
      </c>
      <c r="AA176" s="42" t="s">
        <v>830</v>
      </c>
      <c r="AB176" s="42" t="s">
        <v>72</v>
      </c>
      <c r="AC176" s="42"/>
      <c r="AD176" s="87"/>
    </row>
    <row r="177" s="11" customFormat="1" ht="66" spans="1:30">
      <c r="A177" s="42">
        <v>171</v>
      </c>
      <c r="B177" s="42" t="s">
        <v>23</v>
      </c>
      <c r="C177" s="42" t="s">
        <v>715</v>
      </c>
      <c r="D177" s="42" t="s">
        <v>831</v>
      </c>
      <c r="E177" s="44" t="s">
        <v>580</v>
      </c>
      <c r="F177" s="48" t="s">
        <v>832</v>
      </c>
      <c r="G177" s="54" t="s">
        <v>65</v>
      </c>
      <c r="H177" s="48" t="s">
        <v>66</v>
      </c>
      <c r="I177" s="65" t="s">
        <v>833</v>
      </c>
      <c r="J177" s="66">
        <v>48</v>
      </c>
      <c r="K177" s="66">
        <v>48</v>
      </c>
      <c r="L177" s="66">
        <v>48</v>
      </c>
      <c r="M177" s="66">
        <v>0</v>
      </c>
      <c r="N177" s="42" t="s">
        <v>82</v>
      </c>
      <c r="O177" s="76">
        <v>1552</v>
      </c>
      <c r="P177" s="76">
        <v>4235</v>
      </c>
      <c r="Q177" s="76">
        <v>1</v>
      </c>
      <c r="R177" s="76">
        <v>4</v>
      </c>
      <c r="S177" s="82" t="s">
        <v>834</v>
      </c>
      <c r="T177" s="82" t="s">
        <v>70</v>
      </c>
      <c r="U177" s="42" t="s">
        <v>460</v>
      </c>
      <c r="V177" s="42" t="s">
        <v>72</v>
      </c>
      <c r="W177" s="42" t="s">
        <v>70</v>
      </c>
      <c r="X177" s="42" t="s">
        <v>70</v>
      </c>
      <c r="Y177" s="42" t="s">
        <v>72</v>
      </c>
      <c r="Z177" s="42" t="s">
        <v>683</v>
      </c>
      <c r="AA177" s="42" t="s">
        <v>835</v>
      </c>
      <c r="AB177" s="42" t="s">
        <v>72</v>
      </c>
      <c r="AC177" s="42"/>
      <c r="AD177" s="87"/>
    </row>
    <row r="178" s="11" customFormat="1" ht="25.5" spans="1:30">
      <c r="A178" s="42">
        <v>172</v>
      </c>
      <c r="B178" s="42" t="s">
        <v>23</v>
      </c>
      <c r="C178" s="42" t="s">
        <v>715</v>
      </c>
      <c r="D178" s="42" t="s">
        <v>836</v>
      </c>
      <c r="E178" s="48" t="s">
        <v>102</v>
      </c>
      <c r="F178" s="48" t="s">
        <v>837</v>
      </c>
      <c r="G178" s="54" t="s">
        <v>65</v>
      </c>
      <c r="H178" s="48" t="s">
        <v>66</v>
      </c>
      <c r="I178" s="65" t="s">
        <v>838</v>
      </c>
      <c r="J178" s="66">
        <v>80</v>
      </c>
      <c r="K178" s="66">
        <v>80</v>
      </c>
      <c r="L178" s="66">
        <v>55</v>
      </c>
      <c r="M178" s="66">
        <v>25</v>
      </c>
      <c r="N178" s="42" t="s">
        <v>82</v>
      </c>
      <c r="O178" s="76">
        <v>2356</v>
      </c>
      <c r="P178" s="76">
        <v>6326</v>
      </c>
      <c r="Q178" s="76">
        <v>1</v>
      </c>
      <c r="R178" s="76">
        <v>6</v>
      </c>
      <c r="S178" s="82" t="s">
        <v>839</v>
      </c>
      <c r="T178" s="82" t="s">
        <v>70</v>
      </c>
      <c r="U178" s="42" t="s">
        <v>460</v>
      </c>
      <c r="V178" s="42" t="s">
        <v>72</v>
      </c>
      <c r="W178" s="42" t="s">
        <v>70</v>
      </c>
      <c r="X178" s="42" t="s">
        <v>70</v>
      </c>
      <c r="Y178" s="42" t="s">
        <v>72</v>
      </c>
      <c r="Z178" s="42" t="s">
        <v>683</v>
      </c>
      <c r="AA178" s="42" t="s">
        <v>840</v>
      </c>
      <c r="AB178" s="42" t="s">
        <v>72</v>
      </c>
      <c r="AC178" s="42"/>
      <c r="AD178" s="87"/>
    </row>
    <row r="179" s="11" customFormat="1" ht="25.5" spans="1:30">
      <c r="A179" s="42">
        <v>173</v>
      </c>
      <c r="B179" s="42" t="s">
        <v>23</v>
      </c>
      <c r="C179" s="42" t="s">
        <v>715</v>
      </c>
      <c r="D179" s="42" t="s">
        <v>836</v>
      </c>
      <c r="E179" s="44" t="s">
        <v>89</v>
      </c>
      <c r="F179" s="48" t="s">
        <v>841</v>
      </c>
      <c r="G179" s="54" t="s">
        <v>65</v>
      </c>
      <c r="H179" s="48" t="s">
        <v>66</v>
      </c>
      <c r="I179" s="65" t="s">
        <v>842</v>
      </c>
      <c r="J179" s="66">
        <v>100</v>
      </c>
      <c r="K179" s="66">
        <v>100</v>
      </c>
      <c r="L179" s="66">
        <v>100</v>
      </c>
      <c r="M179" s="66">
        <v>0</v>
      </c>
      <c r="N179" s="42" t="s">
        <v>82</v>
      </c>
      <c r="O179" s="76">
        <v>2356</v>
      </c>
      <c r="P179" s="76">
        <v>6326</v>
      </c>
      <c r="Q179" s="76">
        <v>1</v>
      </c>
      <c r="R179" s="76">
        <v>6</v>
      </c>
      <c r="S179" s="82" t="s">
        <v>843</v>
      </c>
      <c r="T179" s="82" t="s">
        <v>70</v>
      </c>
      <c r="U179" s="42" t="s">
        <v>171</v>
      </c>
      <c r="V179" s="42" t="s">
        <v>72</v>
      </c>
      <c r="W179" s="42" t="s">
        <v>70</v>
      </c>
      <c r="X179" s="42" t="s">
        <v>70</v>
      </c>
      <c r="Y179" s="42" t="s">
        <v>70</v>
      </c>
      <c r="Z179" s="42" t="s">
        <v>683</v>
      </c>
      <c r="AA179" s="42" t="s">
        <v>840</v>
      </c>
      <c r="AB179" s="42" t="s">
        <v>72</v>
      </c>
      <c r="AC179" s="42"/>
      <c r="AD179" s="87"/>
    </row>
    <row r="180" s="11" customFormat="1" ht="33" spans="1:30">
      <c r="A180" s="42">
        <v>174</v>
      </c>
      <c r="B180" s="42" t="s">
        <v>23</v>
      </c>
      <c r="C180" s="42" t="s">
        <v>715</v>
      </c>
      <c r="D180" s="42" t="s">
        <v>844</v>
      </c>
      <c r="E180" s="48" t="s">
        <v>322</v>
      </c>
      <c r="F180" s="48" t="s">
        <v>845</v>
      </c>
      <c r="G180" s="54" t="s">
        <v>65</v>
      </c>
      <c r="H180" s="48" t="s">
        <v>66</v>
      </c>
      <c r="I180" s="65" t="s">
        <v>846</v>
      </c>
      <c r="J180" s="66">
        <v>98</v>
      </c>
      <c r="K180" s="66">
        <v>98</v>
      </c>
      <c r="L180" s="66">
        <v>58</v>
      </c>
      <c r="M180" s="66">
        <v>40</v>
      </c>
      <c r="N180" s="42" t="s">
        <v>82</v>
      </c>
      <c r="O180" s="76">
        <v>1856</v>
      </c>
      <c r="P180" s="76">
        <v>5568</v>
      </c>
      <c r="Q180" s="76">
        <v>0</v>
      </c>
      <c r="R180" s="76">
        <v>0</v>
      </c>
      <c r="S180" s="82" t="s">
        <v>847</v>
      </c>
      <c r="T180" s="82" t="s">
        <v>70</v>
      </c>
      <c r="U180" s="42" t="s">
        <v>460</v>
      </c>
      <c r="V180" s="42" t="s">
        <v>72</v>
      </c>
      <c r="W180" s="42" t="s">
        <v>70</v>
      </c>
      <c r="X180" s="42" t="s">
        <v>70</v>
      </c>
      <c r="Y180" s="42" t="s">
        <v>70</v>
      </c>
      <c r="Z180" s="42" t="s">
        <v>683</v>
      </c>
      <c r="AA180" s="42" t="s">
        <v>848</v>
      </c>
      <c r="AB180" s="42" t="s">
        <v>72</v>
      </c>
      <c r="AC180" s="42"/>
      <c r="AD180" s="87"/>
    </row>
    <row r="181" s="11" customFormat="1" ht="25.5" spans="1:30">
      <c r="A181" s="42">
        <v>175</v>
      </c>
      <c r="B181" s="42" t="s">
        <v>23</v>
      </c>
      <c r="C181" s="42" t="s">
        <v>715</v>
      </c>
      <c r="D181" s="42" t="s">
        <v>849</v>
      </c>
      <c r="E181" s="44" t="s">
        <v>115</v>
      </c>
      <c r="F181" s="48" t="s">
        <v>850</v>
      </c>
      <c r="G181" s="54" t="s">
        <v>65</v>
      </c>
      <c r="H181" s="48" t="s">
        <v>66</v>
      </c>
      <c r="I181" s="65" t="s">
        <v>851</v>
      </c>
      <c r="J181" s="66">
        <v>106.19</v>
      </c>
      <c r="K181" s="66">
        <v>106.19</v>
      </c>
      <c r="L181" s="66">
        <v>90</v>
      </c>
      <c r="M181" s="66">
        <v>16.19</v>
      </c>
      <c r="N181" s="42" t="s">
        <v>82</v>
      </c>
      <c r="O181" s="76">
        <v>238</v>
      </c>
      <c r="P181" s="76">
        <v>679</v>
      </c>
      <c r="Q181" s="76">
        <v>0</v>
      </c>
      <c r="R181" s="76">
        <v>0</v>
      </c>
      <c r="S181" s="82" t="s">
        <v>852</v>
      </c>
      <c r="T181" s="82" t="s">
        <v>70</v>
      </c>
      <c r="U181" s="42" t="s">
        <v>171</v>
      </c>
      <c r="V181" s="42" t="s">
        <v>72</v>
      </c>
      <c r="W181" s="42" t="s">
        <v>70</v>
      </c>
      <c r="X181" s="42" t="s">
        <v>70</v>
      </c>
      <c r="Y181" s="42" t="s">
        <v>70</v>
      </c>
      <c r="Z181" s="42" t="s">
        <v>683</v>
      </c>
      <c r="AA181" s="42" t="s">
        <v>853</v>
      </c>
      <c r="AB181" s="42" t="s">
        <v>72</v>
      </c>
      <c r="AC181" s="42"/>
      <c r="AD181" s="87"/>
    </row>
    <row r="182" s="11" customFormat="1" ht="63.75" spans="1:30">
      <c r="A182" s="42">
        <v>176</v>
      </c>
      <c r="B182" s="42" t="s">
        <v>23</v>
      </c>
      <c r="C182" s="42" t="s">
        <v>715</v>
      </c>
      <c r="D182" s="42" t="s">
        <v>854</v>
      </c>
      <c r="E182" s="48" t="s">
        <v>245</v>
      </c>
      <c r="F182" s="48" t="s">
        <v>855</v>
      </c>
      <c r="G182" s="54" t="s">
        <v>65</v>
      </c>
      <c r="H182" s="48" t="s">
        <v>66</v>
      </c>
      <c r="I182" s="65" t="s">
        <v>856</v>
      </c>
      <c r="J182" s="66">
        <v>111.5</v>
      </c>
      <c r="K182" s="66">
        <v>111.5</v>
      </c>
      <c r="L182" s="66">
        <v>100</v>
      </c>
      <c r="M182" s="66">
        <v>11.5</v>
      </c>
      <c r="N182" s="44" t="s">
        <v>137</v>
      </c>
      <c r="O182" s="76">
        <v>1268</v>
      </c>
      <c r="P182" s="76">
        <v>3686</v>
      </c>
      <c r="Q182" s="76">
        <v>1</v>
      </c>
      <c r="R182" s="76">
        <v>5</v>
      </c>
      <c r="S182" s="82" t="s">
        <v>857</v>
      </c>
      <c r="T182" s="82" t="s">
        <v>70</v>
      </c>
      <c r="U182" s="42" t="s">
        <v>597</v>
      </c>
      <c r="V182" s="42" t="s">
        <v>72</v>
      </c>
      <c r="W182" s="42" t="s">
        <v>70</v>
      </c>
      <c r="X182" s="42" t="s">
        <v>70</v>
      </c>
      <c r="Y182" s="42" t="s">
        <v>72</v>
      </c>
      <c r="Z182" s="42" t="s">
        <v>810</v>
      </c>
      <c r="AA182" s="42" t="s">
        <v>858</v>
      </c>
      <c r="AB182" s="42" t="s">
        <v>72</v>
      </c>
      <c r="AC182" s="42"/>
      <c r="AD182" s="87"/>
    </row>
    <row r="183" s="11" customFormat="1" ht="45.75" spans="1:30">
      <c r="A183" s="42">
        <v>177</v>
      </c>
      <c r="B183" s="42" t="s">
        <v>23</v>
      </c>
      <c r="C183" s="42" t="s">
        <v>715</v>
      </c>
      <c r="D183" s="42" t="s">
        <v>859</v>
      </c>
      <c r="E183" s="44" t="s">
        <v>115</v>
      </c>
      <c r="F183" s="48" t="s">
        <v>860</v>
      </c>
      <c r="G183" s="54" t="s">
        <v>65</v>
      </c>
      <c r="H183" s="48" t="s">
        <v>66</v>
      </c>
      <c r="I183" s="65" t="s">
        <v>861</v>
      </c>
      <c r="J183" s="66">
        <v>120</v>
      </c>
      <c r="K183" s="66">
        <v>120</v>
      </c>
      <c r="L183" s="66">
        <v>80</v>
      </c>
      <c r="M183" s="66">
        <v>40</v>
      </c>
      <c r="N183" s="42" t="s">
        <v>82</v>
      </c>
      <c r="O183" s="76">
        <v>701</v>
      </c>
      <c r="P183" s="76">
        <v>2026</v>
      </c>
      <c r="Q183" s="76">
        <v>1</v>
      </c>
      <c r="R183" s="76">
        <v>3</v>
      </c>
      <c r="S183" s="82" t="s">
        <v>862</v>
      </c>
      <c r="T183" s="82" t="s">
        <v>70</v>
      </c>
      <c r="U183" s="42" t="s">
        <v>171</v>
      </c>
      <c r="V183" s="42" t="s">
        <v>72</v>
      </c>
      <c r="W183" s="42" t="s">
        <v>70</v>
      </c>
      <c r="X183" s="42" t="s">
        <v>70</v>
      </c>
      <c r="Y183" s="42" t="s">
        <v>70</v>
      </c>
      <c r="Z183" s="42" t="s">
        <v>683</v>
      </c>
      <c r="AA183" s="42" t="s">
        <v>863</v>
      </c>
      <c r="AB183" s="42" t="s">
        <v>72</v>
      </c>
      <c r="AC183" s="42"/>
      <c r="AD183" s="87"/>
    </row>
    <row r="184" s="11" customFormat="1" ht="38.25" spans="1:30">
      <c r="A184" s="42">
        <v>178</v>
      </c>
      <c r="B184" s="42" t="s">
        <v>23</v>
      </c>
      <c r="C184" s="42" t="s">
        <v>715</v>
      </c>
      <c r="D184" s="42" t="s">
        <v>722</v>
      </c>
      <c r="E184" s="44" t="s">
        <v>317</v>
      </c>
      <c r="F184" s="48" t="s">
        <v>864</v>
      </c>
      <c r="G184" s="54" t="s">
        <v>65</v>
      </c>
      <c r="H184" s="48" t="s">
        <v>66</v>
      </c>
      <c r="I184" s="65" t="s">
        <v>865</v>
      </c>
      <c r="J184" s="66">
        <v>100</v>
      </c>
      <c r="K184" s="66">
        <v>100</v>
      </c>
      <c r="L184" s="66">
        <v>70</v>
      </c>
      <c r="M184" s="66">
        <v>30</v>
      </c>
      <c r="N184" s="44" t="s">
        <v>125</v>
      </c>
      <c r="O184" s="76">
        <v>913</v>
      </c>
      <c r="P184" s="76">
        <v>2491</v>
      </c>
      <c r="Q184" s="76">
        <v>2</v>
      </c>
      <c r="R184" s="76">
        <v>9</v>
      </c>
      <c r="S184" s="82" t="s">
        <v>778</v>
      </c>
      <c r="T184" s="82"/>
      <c r="U184" s="42" t="s">
        <v>460</v>
      </c>
      <c r="V184" s="42" t="s">
        <v>72</v>
      </c>
      <c r="W184" s="42" t="s">
        <v>70</v>
      </c>
      <c r="X184" s="42" t="s">
        <v>70</v>
      </c>
      <c r="Y184" s="42" t="s">
        <v>70</v>
      </c>
      <c r="Z184" s="42" t="s">
        <v>779</v>
      </c>
      <c r="AA184" s="42" t="s">
        <v>726</v>
      </c>
      <c r="AB184" s="42" t="s">
        <v>72</v>
      </c>
      <c r="AC184" s="42"/>
      <c r="AD184" s="87"/>
    </row>
    <row r="185" s="11" customFormat="1" ht="25.5" spans="1:30">
      <c r="A185" s="42">
        <v>179</v>
      </c>
      <c r="B185" s="42" t="s">
        <v>23</v>
      </c>
      <c r="C185" s="42" t="s">
        <v>715</v>
      </c>
      <c r="D185" s="42" t="s">
        <v>836</v>
      </c>
      <c r="E185" s="44" t="s">
        <v>115</v>
      </c>
      <c r="F185" s="48" t="s">
        <v>866</v>
      </c>
      <c r="G185" s="54" t="s">
        <v>65</v>
      </c>
      <c r="H185" s="48" t="s">
        <v>205</v>
      </c>
      <c r="I185" s="65" t="s">
        <v>867</v>
      </c>
      <c r="J185" s="66">
        <v>114.9</v>
      </c>
      <c r="K185" s="66">
        <v>114.9</v>
      </c>
      <c r="L185" s="66">
        <v>100</v>
      </c>
      <c r="M185" s="66">
        <v>14.9</v>
      </c>
      <c r="N185" s="42" t="s">
        <v>82</v>
      </c>
      <c r="O185" s="76">
        <v>2356</v>
      </c>
      <c r="P185" s="76">
        <v>6326</v>
      </c>
      <c r="Q185" s="76">
        <v>1</v>
      </c>
      <c r="R185" s="76">
        <v>6</v>
      </c>
      <c r="S185" s="82" t="s">
        <v>868</v>
      </c>
      <c r="T185" s="82" t="s">
        <v>70</v>
      </c>
      <c r="U185" s="42" t="s">
        <v>597</v>
      </c>
      <c r="V185" s="42" t="s">
        <v>72</v>
      </c>
      <c r="W185" s="42" t="s">
        <v>70</v>
      </c>
      <c r="X185" s="42" t="s">
        <v>70</v>
      </c>
      <c r="Y185" s="42" t="s">
        <v>70</v>
      </c>
      <c r="Z185" s="42" t="s">
        <v>683</v>
      </c>
      <c r="AA185" s="42" t="s">
        <v>840</v>
      </c>
      <c r="AB185" s="42" t="s">
        <v>72</v>
      </c>
      <c r="AC185" s="42"/>
      <c r="AD185" s="87"/>
    </row>
    <row r="186" s="11" customFormat="1" ht="25.5" spans="1:30">
      <c r="A186" s="42">
        <v>180</v>
      </c>
      <c r="B186" s="42" t="s">
        <v>23</v>
      </c>
      <c r="C186" s="42" t="s">
        <v>715</v>
      </c>
      <c r="D186" s="42" t="s">
        <v>869</v>
      </c>
      <c r="E186" s="48" t="s">
        <v>122</v>
      </c>
      <c r="F186" s="48" t="s">
        <v>870</v>
      </c>
      <c r="G186" s="54" t="s">
        <v>65</v>
      </c>
      <c r="H186" s="48" t="s">
        <v>66</v>
      </c>
      <c r="I186" s="65" t="s">
        <v>871</v>
      </c>
      <c r="J186" s="66">
        <v>300</v>
      </c>
      <c r="K186" s="66">
        <v>300</v>
      </c>
      <c r="L186" s="66">
        <v>200</v>
      </c>
      <c r="M186" s="66">
        <v>100</v>
      </c>
      <c r="N186" s="42" t="s">
        <v>82</v>
      </c>
      <c r="O186" s="76">
        <v>1552</v>
      </c>
      <c r="P186" s="76">
        <v>4235</v>
      </c>
      <c r="Q186" s="76">
        <v>1</v>
      </c>
      <c r="R186" s="76">
        <v>4</v>
      </c>
      <c r="S186" s="82" t="s">
        <v>872</v>
      </c>
      <c r="T186" s="82" t="s">
        <v>70</v>
      </c>
      <c r="U186" s="42" t="s">
        <v>460</v>
      </c>
      <c r="V186" s="42" t="s">
        <v>72</v>
      </c>
      <c r="W186" s="42" t="s">
        <v>70</v>
      </c>
      <c r="X186" s="42" t="s">
        <v>70</v>
      </c>
      <c r="Y186" s="42" t="s">
        <v>70</v>
      </c>
      <c r="Z186" s="42" t="s">
        <v>683</v>
      </c>
      <c r="AA186" s="42" t="s">
        <v>835</v>
      </c>
      <c r="AB186" s="42" t="s">
        <v>72</v>
      </c>
      <c r="AC186" s="42"/>
      <c r="AD186" s="87"/>
    </row>
    <row r="187" s="11" customFormat="1" ht="38.25" spans="1:30">
      <c r="A187" s="42">
        <v>181</v>
      </c>
      <c r="B187" s="42" t="s">
        <v>23</v>
      </c>
      <c r="C187" s="42" t="s">
        <v>715</v>
      </c>
      <c r="D187" s="42" t="s">
        <v>823</v>
      </c>
      <c r="E187" s="44" t="s">
        <v>89</v>
      </c>
      <c r="F187" s="48" t="s">
        <v>873</v>
      </c>
      <c r="G187" s="54" t="s">
        <v>65</v>
      </c>
      <c r="H187" s="48" t="s">
        <v>66</v>
      </c>
      <c r="I187" s="65" t="s">
        <v>874</v>
      </c>
      <c r="J187" s="66">
        <v>76.75</v>
      </c>
      <c r="K187" s="66">
        <v>76.75</v>
      </c>
      <c r="L187" s="66">
        <v>55</v>
      </c>
      <c r="M187" s="66">
        <v>21.75</v>
      </c>
      <c r="N187" s="42" t="s">
        <v>82</v>
      </c>
      <c r="O187" s="76">
        <v>787</v>
      </c>
      <c r="P187" s="76">
        <v>2289</v>
      </c>
      <c r="Q187" s="76">
        <v>148</v>
      </c>
      <c r="R187" s="76">
        <v>503</v>
      </c>
      <c r="S187" s="82" t="s">
        <v>875</v>
      </c>
      <c r="T187" s="82" t="s">
        <v>70</v>
      </c>
      <c r="U187" s="42" t="s">
        <v>249</v>
      </c>
      <c r="V187" s="42" t="s">
        <v>72</v>
      </c>
      <c r="W187" s="42" t="s">
        <v>70</v>
      </c>
      <c r="X187" s="42" t="s">
        <v>70</v>
      </c>
      <c r="Y187" s="42" t="s">
        <v>70</v>
      </c>
      <c r="Z187" s="42" t="s">
        <v>683</v>
      </c>
      <c r="AA187" s="42" t="s">
        <v>826</v>
      </c>
      <c r="AB187" s="42" t="s">
        <v>72</v>
      </c>
      <c r="AC187" s="42"/>
      <c r="AD187" s="87"/>
    </row>
    <row r="188" s="11" customFormat="1" ht="38.25" spans="1:30">
      <c r="A188" s="42">
        <v>182</v>
      </c>
      <c r="B188" s="42" t="s">
        <v>23</v>
      </c>
      <c r="C188" s="42" t="s">
        <v>700</v>
      </c>
      <c r="D188" s="42" t="s">
        <v>701</v>
      </c>
      <c r="E188" s="44" t="s">
        <v>317</v>
      </c>
      <c r="F188" s="48" t="s">
        <v>876</v>
      </c>
      <c r="G188" s="54" t="s">
        <v>65</v>
      </c>
      <c r="H188" s="48" t="s">
        <v>66</v>
      </c>
      <c r="I188" s="65" t="s">
        <v>877</v>
      </c>
      <c r="J188" s="66">
        <v>110</v>
      </c>
      <c r="K188" s="66">
        <v>110</v>
      </c>
      <c r="L188" s="66">
        <v>100</v>
      </c>
      <c r="M188" s="66">
        <v>10</v>
      </c>
      <c r="N188" s="42" t="s">
        <v>82</v>
      </c>
      <c r="O188" s="76">
        <v>184</v>
      </c>
      <c r="P188" s="76">
        <v>556</v>
      </c>
      <c r="Q188" s="76">
        <v>71</v>
      </c>
      <c r="R188" s="76">
        <v>218</v>
      </c>
      <c r="S188" s="82" t="s">
        <v>878</v>
      </c>
      <c r="T188" s="82" t="s">
        <v>70</v>
      </c>
      <c r="U188" s="42" t="s">
        <v>460</v>
      </c>
      <c r="V188" s="42" t="s">
        <v>72</v>
      </c>
      <c r="W188" s="42" t="s">
        <v>70</v>
      </c>
      <c r="X188" s="42" t="s">
        <v>70</v>
      </c>
      <c r="Y188" s="42" t="s">
        <v>72</v>
      </c>
      <c r="Z188" s="42" t="s">
        <v>683</v>
      </c>
      <c r="AA188" s="42" t="s">
        <v>879</v>
      </c>
      <c r="AB188" s="42" t="s">
        <v>72</v>
      </c>
      <c r="AC188" s="42"/>
      <c r="AD188" s="87"/>
    </row>
    <row r="189" s="11" customFormat="1" ht="76.5" spans="1:30">
      <c r="A189" s="42">
        <v>183</v>
      </c>
      <c r="B189" s="42" t="s">
        <v>23</v>
      </c>
      <c r="C189" s="42" t="s">
        <v>700</v>
      </c>
      <c r="D189" s="42" t="s">
        <v>880</v>
      </c>
      <c r="E189" s="48" t="s">
        <v>63</v>
      </c>
      <c r="F189" s="48" t="s">
        <v>881</v>
      </c>
      <c r="G189" s="54" t="s">
        <v>65</v>
      </c>
      <c r="H189" s="48" t="s">
        <v>66</v>
      </c>
      <c r="I189" s="65" t="s">
        <v>882</v>
      </c>
      <c r="J189" s="66">
        <v>100</v>
      </c>
      <c r="K189" s="66">
        <v>100</v>
      </c>
      <c r="L189" s="66">
        <v>60</v>
      </c>
      <c r="M189" s="66">
        <v>40</v>
      </c>
      <c r="N189" s="42" t="s">
        <v>82</v>
      </c>
      <c r="O189" s="76">
        <v>1033</v>
      </c>
      <c r="P189" s="76">
        <v>2956</v>
      </c>
      <c r="Q189" s="76">
        <v>0</v>
      </c>
      <c r="R189" s="76">
        <v>0</v>
      </c>
      <c r="S189" s="82" t="s">
        <v>883</v>
      </c>
      <c r="T189" s="82" t="s">
        <v>70</v>
      </c>
      <c r="U189" s="42" t="s">
        <v>884</v>
      </c>
      <c r="V189" s="42" t="s">
        <v>72</v>
      </c>
      <c r="W189" s="42" t="s">
        <v>70</v>
      </c>
      <c r="X189" s="42" t="s">
        <v>70</v>
      </c>
      <c r="Y189" s="42" t="s">
        <v>72</v>
      </c>
      <c r="Z189" s="42" t="s">
        <v>683</v>
      </c>
      <c r="AA189" s="42" t="s">
        <v>885</v>
      </c>
      <c r="AB189" s="42" t="s">
        <v>72</v>
      </c>
      <c r="AC189" s="42"/>
      <c r="AD189" s="87"/>
    </row>
    <row r="190" s="11" customFormat="1" ht="38.25" spans="1:30">
      <c r="A190" s="42">
        <v>184</v>
      </c>
      <c r="B190" s="42" t="s">
        <v>23</v>
      </c>
      <c r="C190" s="42" t="s">
        <v>700</v>
      </c>
      <c r="D190" s="42" t="s">
        <v>886</v>
      </c>
      <c r="E190" s="44" t="s">
        <v>580</v>
      </c>
      <c r="F190" s="48" t="s">
        <v>887</v>
      </c>
      <c r="G190" s="54" t="s">
        <v>65</v>
      </c>
      <c r="H190" s="48" t="s">
        <v>66</v>
      </c>
      <c r="I190" s="65" t="s">
        <v>888</v>
      </c>
      <c r="J190" s="66">
        <v>150</v>
      </c>
      <c r="K190" s="66">
        <v>150</v>
      </c>
      <c r="L190" s="66">
        <v>130</v>
      </c>
      <c r="M190" s="66">
        <v>20</v>
      </c>
      <c r="N190" s="42" t="s">
        <v>82</v>
      </c>
      <c r="O190" s="76">
        <v>996</v>
      </c>
      <c r="P190" s="76">
        <v>2670</v>
      </c>
      <c r="Q190" s="76">
        <v>0</v>
      </c>
      <c r="R190" s="76">
        <v>0</v>
      </c>
      <c r="S190" s="82" t="s">
        <v>889</v>
      </c>
      <c r="T190" s="82" t="s">
        <v>70</v>
      </c>
      <c r="U190" s="42" t="s">
        <v>164</v>
      </c>
      <c r="V190" s="42" t="s">
        <v>72</v>
      </c>
      <c r="W190" s="42" t="s">
        <v>70</v>
      </c>
      <c r="X190" s="42" t="s">
        <v>70</v>
      </c>
      <c r="Y190" s="42" t="s">
        <v>72</v>
      </c>
      <c r="Z190" s="42" t="s">
        <v>683</v>
      </c>
      <c r="AA190" s="42" t="s">
        <v>890</v>
      </c>
      <c r="AB190" s="42" t="s">
        <v>72</v>
      </c>
      <c r="AC190" s="42"/>
      <c r="AD190" s="87"/>
    </row>
    <row r="191" s="11" customFormat="1" ht="25.5" spans="1:30">
      <c r="A191" s="42">
        <v>185</v>
      </c>
      <c r="B191" s="42" t="s">
        <v>23</v>
      </c>
      <c r="C191" s="42" t="s">
        <v>700</v>
      </c>
      <c r="D191" s="42" t="s">
        <v>891</v>
      </c>
      <c r="E191" s="48" t="s">
        <v>372</v>
      </c>
      <c r="F191" s="48" t="s">
        <v>892</v>
      </c>
      <c r="G191" s="54" t="s">
        <v>65</v>
      </c>
      <c r="H191" s="48" t="s">
        <v>205</v>
      </c>
      <c r="I191" s="65" t="s">
        <v>893</v>
      </c>
      <c r="J191" s="66">
        <v>28</v>
      </c>
      <c r="K191" s="66">
        <v>28</v>
      </c>
      <c r="L191" s="66">
        <v>23</v>
      </c>
      <c r="M191" s="66">
        <v>5</v>
      </c>
      <c r="N191" s="42" t="s">
        <v>82</v>
      </c>
      <c r="O191" s="76">
        <v>835</v>
      </c>
      <c r="P191" s="76">
        <v>2204</v>
      </c>
      <c r="Q191" s="76">
        <v>0</v>
      </c>
      <c r="R191" s="76">
        <v>0</v>
      </c>
      <c r="S191" s="82" t="s">
        <v>894</v>
      </c>
      <c r="T191" s="82" t="s">
        <v>70</v>
      </c>
      <c r="U191" s="42" t="s">
        <v>164</v>
      </c>
      <c r="V191" s="42" t="s">
        <v>72</v>
      </c>
      <c r="W191" s="42" t="s">
        <v>70</v>
      </c>
      <c r="X191" s="42" t="s">
        <v>70</v>
      </c>
      <c r="Y191" s="42" t="s">
        <v>72</v>
      </c>
      <c r="Z191" s="42" t="s">
        <v>683</v>
      </c>
      <c r="AA191" s="42" t="s">
        <v>895</v>
      </c>
      <c r="AB191" s="42" t="s">
        <v>72</v>
      </c>
      <c r="AC191" s="42"/>
      <c r="AD191" s="87"/>
    </row>
    <row r="192" s="11" customFormat="1" ht="38.25" spans="1:30">
      <c r="A192" s="42">
        <v>186</v>
      </c>
      <c r="B192" s="42" t="s">
        <v>23</v>
      </c>
      <c r="C192" s="42" t="s">
        <v>700</v>
      </c>
      <c r="D192" s="42" t="s">
        <v>896</v>
      </c>
      <c r="E192" s="48" t="s">
        <v>122</v>
      </c>
      <c r="F192" s="48" t="s">
        <v>897</v>
      </c>
      <c r="G192" s="54" t="s">
        <v>65</v>
      </c>
      <c r="H192" s="48" t="s">
        <v>66</v>
      </c>
      <c r="I192" s="65" t="s">
        <v>898</v>
      </c>
      <c r="J192" s="66">
        <v>71</v>
      </c>
      <c r="K192" s="66">
        <v>71</v>
      </c>
      <c r="L192" s="66">
        <v>70</v>
      </c>
      <c r="M192" s="66">
        <v>1</v>
      </c>
      <c r="N192" s="44" t="s">
        <v>125</v>
      </c>
      <c r="O192" s="76">
        <v>100</v>
      </c>
      <c r="P192" s="76">
        <v>450</v>
      </c>
      <c r="Q192" s="76">
        <v>4</v>
      </c>
      <c r="R192" s="76">
        <v>8</v>
      </c>
      <c r="S192" s="82" t="s">
        <v>778</v>
      </c>
      <c r="T192" s="82" t="s">
        <v>70</v>
      </c>
      <c r="U192" s="42" t="s">
        <v>164</v>
      </c>
      <c r="V192" s="42" t="s">
        <v>72</v>
      </c>
      <c r="W192" s="42" t="s">
        <v>70</v>
      </c>
      <c r="X192" s="42" t="s">
        <v>70</v>
      </c>
      <c r="Y192" s="42" t="s">
        <v>72</v>
      </c>
      <c r="Z192" s="42" t="s">
        <v>779</v>
      </c>
      <c r="AA192" s="42" t="s">
        <v>899</v>
      </c>
      <c r="AB192" s="42" t="s">
        <v>72</v>
      </c>
      <c r="AC192" s="42"/>
      <c r="AD192" s="87"/>
    </row>
    <row r="193" s="11" customFormat="1" ht="51" spans="1:30">
      <c r="A193" s="42">
        <v>187</v>
      </c>
      <c r="B193" s="42" t="s">
        <v>23</v>
      </c>
      <c r="C193" s="42" t="s">
        <v>700</v>
      </c>
      <c r="D193" s="42" t="s">
        <v>711</v>
      </c>
      <c r="E193" s="43" t="s">
        <v>555</v>
      </c>
      <c r="F193" s="48" t="s">
        <v>900</v>
      </c>
      <c r="G193" s="54" t="s">
        <v>65</v>
      </c>
      <c r="H193" s="48" t="s">
        <v>66</v>
      </c>
      <c r="I193" s="65" t="s">
        <v>901</v>
      </c>
      <c r="J193" s="66">
        <v>170</v>
      </c>
      <c r="K193" s="66">
        <v>170</v>
      </c>
      <c r="L193" s="66">
        <v>160</v>
      </c>
      <c r="M193" s="66">
        <v>10</v>
      </c>
      <c r="N193" s="42" t="s">
        <v>82</v>
      </c>
      <c r="O193" s="76">
        <v>2142</v>
      </c>
      <c r="P193" s="76">
        <v>5656</v>
      </c>
      <c r="Q193" s="76">
        <v>5</v>
      </c>
      <c r="R193" s="76">
        <v>23</v>
      </c>
      <c r="S193" s="82" t="s">
        <v>902</v>
      </c>
      <c r="T193" s="82" t="s">
        <v>70</v>
      </c>
      <c r="U193" s="42" t="s">
        <v>164</v>
      </c>
      <c r="V193" s="42" t="s">
        <v>72</v>
      </c>
      <c r="W193" s="42" t="s">
        <v>70</v>
      </c>
      <c r="X193" s="42" t="s">
        <v>70</v>
      </c>
      <c r="Y193" s="42" t="s">
        <v>72</v>
      </c>
      <c r="Z193" s="42" t="s">
        <v>683</v>
      </c>
      <c r="AA193" s="42" t="s">
        <v>714</v>
      </c>
      <c r="AB193" s="42" t="s">
        <v>72</v>
      </c>
      <c r="AC193" s="42"/>
      <c r="AD193" s="87"/>
    </row>
    <row r="194" s="11" customFormat="1" ht="25.5" spans="1:30">
      <c r="A194" s="42">
        <v>188</v>
      </c>
      <c r="B194" s="42" t="s">
        <v>23</v>
      </c>
      <c r="C194" s="42" t="s">
        <v>700</v>
      </c>
      <c r="D194" s="42" t="s">
        <v>903</v>
      </c>
      <c r="E194" s="48" t="s">
        <v>63</v>
      </c>
      <c r="F194" s="48" t="s">
        <v>904</v>
      </c>
      <c r="G194" s="54" t="s">
        <v>65</v>
      </c>
      <c r="H194" s="48" t="s">
        <v>66</v>
      </c>
      <c r="I194" s="65" t="s">
        <v>905</v>
      </c>
      <c r="J194" s="66">
        <v>210</v>
      </c>
      <c r="K194" s="66">
        <v>210</v>
      </c>
      <c r="L194" s="66">
        <v>200</v>
      </c>
      <c r="M194" s="66">
        <v>10</v>
      </c>
      <c r="N194" s="42" t="s">
        <v>82</v>
      </c>
      <c r="O194" s="76">
        <v>1660</v>
      </c>
      <c r="P194" s="76">
        <v>4640</v>
      </c>
      <c r="Q194" s="76">
        <v>47</v>
      </c>
      <c r="R194" s="76">
        <v>169</v>
      </c>
      <c r="S194" s="82" t="s">
        <v>906</v>
      </c>
      <c r="T194" s="82" t="s">
        <v>70</v>
      </c>
      <c r="U194" s="42" t="s">
        <v>164</v>
      </c>
      <c r="V194" s="42" t="s">
        <v>72</v>
      </c>
      <c r="W194" s="42" t="s">
        <v>70</v>
      </c>
      <c r="X194" s="42" t="s">
        <v>70</v>
      </c>
      <c r="Y194" s="42" t="s">
        <v>72</v>
      </c>
      <c r="Z194" s="42" t="s">
        <v>683</v>
      </c>
      <c r="AA194" s="42" t="s">
        <v>907</v>
      </c>
      <c r="AB194" s="42" t="s">
        <v>72</v>
      </c>
      <c r="AC194" s="42"/>
      <c r="AD194" s="87"/>
    </row>
    <row r="195" s="11" customFormat="1" ht="25.5" spans="1:30">
      <c r="A195" s="42">
        <v>189</v>
      </c>
      <c r="B195" s="42" t="s">
        <v>23</v>
      </c>
      <c r="C195" s="42" t="s">
        <v>700</v>
      </c>
      <c r="D195" s="42" t="s">
        <v>908</v>
      </c>
      <c r="E195" s="48" t="s">
        <v>909</v>
      </c>
      <c r="F195" s="48" t="s">
        <v>910</v>
      </c>
      <c r="G195" s="54" t="s">
        <v>65</v>
      </c>
      <c r="H195" s="48" t="s">
        <v>66</v>
      </c>
      <c r="I195" s="65" t="s">
        <v>911</v>
      </c>
      <c r="J195" s="66">
        <v>69.2</v>
      </c>
      <c r="K195" s="66">
        <v>69.2</v>
      </c>
      <c r="L195" s="66">
        <v>60</v>
      </c>
      <c r="M195" s="66">
        <v>9.2</v>
      </c>
      <c r="N195" s="42" t="s">
        <v>82</v>
      </c>
      <c r="O195" s="76">
        <v>1484</v>
      </c>
      <c r="P195" s="76">
        <v>4514</v>
      </c>
      <c r="Q195" s="76">
        <v>0</v>
      </c>
      <c r="R195" s="76">
        <v>0</v>
      </c>
      <c r="S195" s="82" t="s">
        <v>912</v>
      </c>
      <c r="T195" s="82" t="s">
        <v>70</v>
      </c>
      <c r="U195" s="42" t="s">
        <v>164</v>
      </c>
      <c r="V195" s="42" t="s">
        <v>72</v>
      </c>
      <c r="W195" s="42" t="s">
        <v>70</v>
      </c>
      <c r="X195" s="42" t="s">
        <v>70</v>
      </c>
      <c r="Y195" s="42" t="s">
        <v>72</v>
      </c>
      <c r="Z195" s="42" t="s">
        <v>683</v>
      </c>
      <c r="AA195" s="42" t="s">
        <v>710</v>
      </c>
      <c r="AB195" s="42" t="s">
        <v>72</v>
      </c>
      <c r="AC195" s="42"/>
      <c r="AD195" s="87"/>
    </row>
    <row r="196" s="11" customFormat="1" ht="87.75" spans="1:30">
      <c r="A196" s="42">
        <v>190</v>
      </c>
      <c r="B196" s="42" t="s">
        <v>23</v>
      </c>
      <c r="C196" s="42" t="s">
        <v>700</v>
      </c>
      <c r="D196" s="42" t="s">
        <v>913</v>
      </c>
      <c r="E196" s="48" t="s">
        <v>322</v>
      </c>
      <c r="F196" s="48" t="s">
        <v>914</v>
      </c>
      <c r="G196" s="54" t="s">
        <v>65</v>
      </c>
      <c r="H196" s="48" t="s">
        <v>66</v>
      </c>
      <c r="I196" s="65" t="s">
        <v>915</v>
      </c>
      <c r="J196" s="66">
        <v>120</v>
      </c>
      <c r="K196" s="66">
        <v>120</v>
      </c>
      <c r="L196" s="66">
        <v>110</v>
      </c>
      <c r="M196" s="66">
        <v>10</v>
      </c>
      <c r="N196" s="42" t="s">
        <v>82</v>
      </c>
      <c r="O196" s="76">
        <v>426</v>
      </c>
      <c r="P196" s="76">
        <v>1360</v>
      </c>
      <c r="Q196" s="76"/>
      <c r="R196" s="76"/>
      <c r="S196" s="82" t="s">
        <v>916</v>
      </c>
      <c r="T196" s="82" t="s">
        <v>70</v>
      </c>
      <c r="U196" s="42" t="s">
        <v>917</v>
      </c>
      <c r="V196" s="42" t="s">
        <v>165</v>
      </c>
      <c r="W196" s="42" t="s">
        <v>70</v>
      </c>
      <c r="X196" s="42" t="s">
        <v>165</v>
      </c>
      <c r="Y196" s="42" t="s">
        <v>72</v>
      </c>
      <c r="Z196" s="42" t="s">
        <v>683</v>
      </c>
      <c r="AA196" s="42" t="s">
        <v>918</v>
      </c>
      <c r="AB196" s="42" t="s">
        <v>72</v>
      </c>
      <c r="AC196" s="42"/>
      <c r="AD196" s="87"/>
    </row>
    <row r="197" s="11" customFormat="1" ht="80.25" spans="1:30">
      <c r="A197" s="42">
        <v>191</v>
      </c>
      <c r="B197" s="42" t="s">
        <v>23</v>
      </c>
      <c r="C197" s="42" t="s">
        <v>700</v>
      </c>
      <c r="D197" s="42" t="s">
        <v>913</v>
      </c>
      <c r="E197" s="48" t="s">
        <v>322</v>
      </c>
      <c r="F197" s="48" t="s">
        <v>919</v>
      </c>
      <c r="G197" s="54" t="s">
        <v>65</v>
      </c>
      <c r="H197" s="48" t="s">
        <v>66</v>
      </c>
      <c r="I197" s="65" t="s">
        <v>920</v>
      </c>
      <c r="J197" s="66">
        <v>115</v>
      </c>
      <c r="K197" s="66">
        <v>115</v>
      </c>
      <c r="L197" s="66">
        <v>100</v>
      </c>
      <c r="M197" s="66">
        <v>15</v>
      </c>
      <c r="N197" s="42" t="s">
        <v>82</v>
      </c>
      <c r="O197" s="76">
        <v>206</v>
      </c>
      <c r="P197" s="76">
        <v>596</v>
      </c>
      <c r="Q197" s="76"/>
      <c r="R197" s="76"/>
      <c r="S197" s="82" t="s">
        <v>916</v>
      </c>
      <c r="T197" s="82" t="s">
        <v>70</v>
      </c>
      <c r="U197" s="42" t="s">
        <v>921</v>
      </c>
      <c r="V197" s="42" t="s">
        <v>165</v>
      </c>
      <c r="W197" s="42" t="s">
        <v>70</v>
      </c>
      <c r="X197" s="42" t="s">
        <v>165</v>
      </c>
      <c r="Y197" s="42" t="s">
        <v>72</v>
      </c>
      <c r="Z197" s="42" t="s">
        <v>683</v>
      </c>
      <c r="AA197" s="42" t="s">
        <v>918</v>
      </c>
      <c r="AB197" s="42" t="s">
        <v>72</v>
      </c>
      <c r="AC197" s="42"/>
      <c r="AD197" s="87"/>
    </row>
    <row r="198" s="11" customFormat="1" ht="25.5" spans="1:30">
      <c r="A198" s="42">
        <v>192</v>
      </c>
      <c r="B198" s="42" t="s">
        <v>23</v>
      </c>
      <c r="C198" s="42" t="s">
        <v>922</v>
      </c>
      <c r="D198" s="42" t="s">
        <v>923</v>
      </c>
      <c r="E198" s="44" t="s">
        <v>580</v>
      </c>
      <c r="F198" s="48" t="s">
        <v>924</v>
      </c>
      <c r="G198" s="54" t="s">
        <v>65</v>
      </c>
      <c r="H198" s="48" t="s">
        <v>66</v>
      </c>
      <c r="I198" s="65" t="s">
        <v>925</v>
      </c>
      <c r="J198" s="66">
        <v>280</v>
      </c>
      <c r="K198" s="66">
        <v>280</v>
      </c>
      <c r="L198" s="66">
        <v>140</v>
      </c>
      <c r="M198" s="66">
        <v>140</v>
      </c>
      <c r="N198" s="42" t="s">
        <v>82</v>
      </c>
      <c r="O198" s="76">
        <v>8720</v>
      </c>
      <c r="P198" s="76">
        <v>38650</v>
      </c>
      <c r="Q198" s="76">
        <v>11</v>
      </c>
      <c r="R198" s="76">
        <v>36</v>
      </c>
      <c r="S198" s="82" t="s">
        <v>926</v>
      </c>
      <c r="T198" s="82" t="s">
        <v>70</v>
      </c>
      <c r="U198" s="42" t="s">
        <v>927</v>
      </c>
      <c r="V198" s="42" t="s">
        <v>72</v>
      </c>
      <c r="W198" s="42" t="s">
        <v>70</v>
      </c>
      <c r="X198" s="42" t="s">
        <v>72</v>
      </c>
      <c r="Y198" s="42" t="s">
        <v>72</v>
      </c>
      <c r="Z198" s="42" t="s">
        <v>683</v>
      </c>
      <c r="AA198" s="42" t="s">
        <v>928</v>
      </c>
      <c r="AB198" s="42" t="s">
        <v>72</v>
      </c>
      <c r="AC198" s="42"/>
      <c r="AD198" s="87"/>
    </row>
    <row r="199" s="11" customFormat="1" ht="63.75" spans="1:30">
      <c r="A199" s="42">
        <v>193</v>
      </c>
      <c r="B199" s="42" t="s">
        <v>23</v>
      </c>
      <c r="C199" s="42" t="s">
        <v>922</v>
      </c>
      <c r="D199" s="42" t="s">
        <v>929</v>
      </c>
      <c r="E199" s="48" t="s">
        <v>245</v>
      </c>
      <c r="F199" s="48" t="s">
        <v>930</v>
      </c>
      <c r="G199" s="54" t="s">
        <v>65</v>
      </c>
      <c r="H199" s="48" t="s">
        <v>66</v>
      </c>
      <c r="I199" s="65" t="s">
        <v>931</v>
      </c>
      <c r="J199" s="66">
        <v>80</v>
      </c>
      <c r="K199" s="66">
        <v>80</v>
      </c>
      <c r="L199" s="66">
        <v>70</v>
      </c>
      <c r="M199" s="66">
        <v>10</v>
      </c>
      <c r="N199" s="44" t="s">
        <v>125</v>
      </c>
      <c r="O199" s="76">
        <v>350</v>
      </c>
      <c r="P199" s="76">
        <v>1446</v>
      </c>
      <c r="Q199" s="76">
        <v>3</v>
      </c>
      <c r="R199" s="76">
        <v>12</v>
      </c>
      <c r="S199" s="82" t="s">
        <v>778</v>
      </c>
      <c r="T199" s="82" t="s">
        <v>70</v>
      </c>
      <c r="U199" s="42" t="s">
        <v>932</v>
      </c>
      <c r="V199" s="42" t="s">
        <v>72</v>
      </c>
      <c r="W199" s="42" t="s">
        <v>70</v>
      </c>
      <c r="X199" s="42" t="s">
        <v>70</v>
      </c>
      <c r="Y199" s="42" t="s">
        <v>72</v>
      </c>
      <c r="Z199" s="42" t="s">
        <v>779</v>
      </c>
      <c r="AA199" s="42" t="s">
        <v>933</v>
      </c>
      <c r="AB199" s="42" t="s">
        <v>72</v>
      </c>
      <c r="AC199" s="42"/>
      <c r="AD199" s="87"/>
    </row>
    <row r="200" s="11" customFormat="1" ht="25.5" spans="1:30">
      <c r="A200" s="42">
        <v>194</v>
      </c>
      <c r="B200" s="42" t="s">
        <v>23</v>
      </c>
      <c r="C200" s="42" t="s">
        <v>922</v>
      </c>
      <c r="D200" s="42" t="s">
        <v>934</v>
      </c>
      <c r="E200" s="48" t="s">
        <v>245</v>
      </c>
      <c r="F200" s="48" t="s">
        <v>935</v>
      </c>
      <c r="G200" s="54" t="s">
        <v>65</v>
      </c>
      <c r="H200" s="48" t="s">
        <v>66</v>
      </c>
      <c r="I200" s="65" t="s">
        <v>936</v>
      </c>
      <c r="J200" s="66">
        <v>210</v>
      </c>
      <c r="K200" s="66">
        <v>210</v>
      </c>
      <c r="L200" s="66">
        <v>90</v>
      </c>
      <c r="M200" s="66">
        <v>120</v>
      </c>
      <c r="N200" s="42" t="s">
        <v>82</v>
      </c>
      <c r="O200" s="76">
        <v>260</v>
      </c>
      <c r="P200" s="76">
        <v>1300</v>
      </c>
      <c r="Q200" s="76">
        <v>3</v>
      </c>
      <c r="R200" s="76">
        <v>13</v>
      </c>
      <c r="S200" s="82" t="s">
        <v>937</v>
      </c>
      <c r="T200" s="82" t="s">
        <v>70</v>
      </c>
      <c r="U200" s="42" t="s">
        <v>932</v>
      </c>
      <c r="V200" s="42" t="s">
        <v>72</v>
      </c>
      <c r="W200" s="42" t="s">
        <v>70</v>
      </c>
      <c r="X200" s="42" t="s">
        <v>70</v>
      </c>
      <c r="Y200" s="42" t="s">
        <v>72</v>
      </c>
      <c r="Z200" s="42" t="s">
        <v>683</v>
      </c>
      <c r="AA200" s="42" t="s">
        <v>938</v>
      </c>
      <c r="AB200" s="42" t="s">
        <v>72</v>
      </c>
      <c r="AC200" s="42"/>
      <c r="AD200" s="87"/>
    </row>
    <row r="201" s="11" customFormat="1" ht="76.5" spans="1:30">
      <c r="A201" s="42">
        <v>195</v>
      </c>
      <c r="B201" s="42" t="s">
        <v>23</v>
      </c>
      <c r="C201" s="42" t="s">
        <v>922</v>
      </c>
      <c r="D201" s="42" t="s">
        <v>939</v>
      </c>
      <c r="E201" s="48" t="s">
        <v>102</v>
      </c>
      <c r="F201" s="48" t="s">
        <v>940</v>
      </c>
      <c r="G201" s="54" t="s">
        <v>65</v>
      </c>
      <c r="H201" s="48" t="s">
        <v>66</v>
      </c>
      <c r="I201" s="65" t="s">
        <v>941</v>
      </c>
      <c r="J201" s="66">
        <v>230</v>
      </c>
      <c r="K201" s="66">
        <v>230</v>
      </c>
      <c r="L201" s="66">
        <v>80</v>
      </c>
      <c r="M201" s="66">
        <v>150</v>
      </c>
      <c r="N201" s="42" t="s">
        <v>82</v>
      </c>
      <c r="O201" s="76">
        <v>650</v>
      </c>
      <c r="P201" s="76">
        <v>3320</v>
      </c>
      <c r="Q201" s="76">
        <v>6</v>
      </c>
      <c r="R201" s="76">
        <v>18</v>
      </c>
      <c r="S201" s="82" t="s">
        <v>942</v>
      </c>
      <c r="T201" s="82" t="s">
        <v>70</v>
      </c>
      <c r="U201" s="42" t="s">
        <v>932</v>
      </c>
      <c r="V201" s="42" t="s">
        <v>72</v>
      </c>
      <c r="W201" s="42" t="s">
        <v>70</v>
      </c>
      <c r="X201" s="42" t="s">
        <v>72</v>
      </c>
      <c r="Y201" s="42" t="s">
        <v>72</v>
      </c>
      <c r="Z201" s="42" t="s">
        <v>683</v>
      </c>
      <c r="AA201" s="42" t="s">
        <v>943</v>
      </c>
      <c r="AB201" s="42" t="s">
        <v>72</v>
      </c>
      <c r="AC201" s="42"/>
      <c r="AD201" s="87"/>
    </row>
    <row r="202" s="11" customFormat="1" ht="51" spans="1:30">
      <c r="A202" s="42">
        <v>196</v>
      </c>
      <c r="B202" s="42" t="s">
        <v>23</v>
      </c>
      <c r="C202" s="42" t="s">
        <v>922</v>
      </c>
      <c r="D202" s="42" t="s">
        <v>944</v>
      </c>
      <c r="E202" s="44" t="s">
        <v>317</v>
      </c>
      <c r="F202" s="48" t="s">
        <v>945</v>
      </c>
      <c r="G202" s="54" t="s">
        <v>65</v>
      </c>
      <c r="H202" s="48" t="s">
        <v>66</v>
      </c>
      <c r="I202" s="65" t="s">
        <v>946</v>
      </c>
      <c r="J202" s="66">
        <v>76.6</v>
      </c>
      <c r="K202" s="66">
        <v>76.6</v>
      </c>
      <c r="L202" s="66">
        <v>70</v>
      </c>
      <c r="M202" s="66">
        <v>6.6</v>
      </c>
      <c r="N202" s="44" t="s">
        <v>125</v>
      </c>
      <c r="O202" s="76">
        <v>650</v>
      </c>
      <c r="P202" s="76">
        <v>3320</v>
      </c>
      <c r="Q202" s="76">
        <v>6</v>
      </c>
      <c r="R202" s="76">
        <v>18</v>
      </c>
      <c r="S202" s="82" t="s">
        <v>778</v>
      </c>
      <c r="T202" s="82" t="s">
        <v>70</v>
      </c>
      <c r="U202" s="42" t="s">
        <v>932</v>
      </c>
      <c r="V202" s="42" t="s">
        <v>72</v>
      </c>
      <c r="W202" s="42" t="s">
        <v>70</v>
      </c>
      <c r="X202" s="42" t="s">
        <v>72</v>
      </c>
      <c r="Y202" s="42" t="s">
        <v>72</v>
      </c>
      <c r="Z202" s="42" t="s">
        <v>779</v>
      </c>
      <c r="AA202" s="42" t="s">
        <v>943</v>
      </c>
      <c r="AB202" s="42" t="s">
        <v>72</v>
      </c>
      <c r="AC202" s="42"/>
      <c r="AD202" s="87"/>
    </row>
    <row r="203" s="11" customFormat="1" ht="25.5" spans="1:30">
      <c r="A203" s="42">
        <v>197</v>
      </c>
      <c r="B203" s="42" t="s">
        <v>23</v>
      </c>
      <c r="C203" s="42" t="s">
        <v>922</v>
      </c>
      <c r="D203" s="42" t="s">
        <v>947</v>
      </c>
      <c r="E203" s="48" t="s">
        <v>102</v>
      </c>
      <c r="F203" s="48" t="s">
        <v>948</v>
      </c>
      <c r="G203" s="54" t="s">
        <v>65</v>
      </c>
      <c r="H203" s="48" t="s">
        <v>66</v>
      </c>
      <c r="I203" s="65" t="s">
        <v>949</v>
      </c>
      <c r="J203" s="66">
        <v>190</v>
      </c>
      <c r="K203" s="66">
        <v>190</v>
      </c>
      <c r="L203" s="66">
        <v>40</v>
      </c>
      <c r="M203" s="66">
        <v>150</v>
      </c>
      <c r="N203" s="42" t="s">
        <v>82</v>
      </c>
      <c r="O203" s="76">
        <v>700</v>
      </c>
      <c r="P203" s="76">
        <v>3901</v>
      </c>
      <c r="Q203" s="76">
        <v>2</v>
      </c>
      <c r="R203" s="76">
        <v>4</v>
      </c>
      <c r="S203" s="82" t="s">
        <v>950</v>
      </c>
      <c r="T203" s="82" t="s">
        <v>70</v>
      </c>
      <c r="U203" s="42" t="s">
        <v>932</v>
      </c>
      <c r="V203" s="42" t="s">
        <v>72</v>
      </c>
      <c r="W203" s="42" t="s">
        <v>70</v>
      </c>
      <c r="X203" s="42" t="s">
        <v>70</v>
      </c>
      <c r="Y203" s="42" t="s">
        <v>72</v>
      </c>
      <c r="Z203" s="42" t="s">
        <v>683</v>
      </c>
      <c r="AA203" s="42" t="s">
        <v>951</v>
      </c>
      <c r="AB203" s="42" t="s">
        <v>72</v>
      </c>
      <c r="AC203" s="42"/>
      <c r="AD203" s="87"/>
    </row>
    <row r="204" s="11" customFormat="1" ht="25.5" spans="1:30">
      <c r="A204" s="42">
        <v>198</v>
      </c>
      <c r="B204" s="42" t="s">
        <v>23</v>
      </c>
      <c r="C204" s="42" t="s">
        <v>922</v>
      </c>
      <c r="D204" s="42" t="s">
        <v>952</v>
      </c>
      <c r="E204" s="44" t="s">
        <v>89</v>
      </c>
      <c r="F204" s="48" t="s">
        <v>953</v>
      </c>
      <c r="G204" s="54" t="s">
        <v>65</v>
      </c>
      <c r="H204" s="48" t="s">
        <v>205</v>
      </c>
      <c r="I204" s="65" t="s">
        <v>954</v>
      </c>
      <c r="J204" s="66">
        <v>105</v>
      </c>
      <c r="K204" s="66">
        <v>105</v>
      </c>
      <c r="L204" s="66">
        <v>35</v>
      </c>
      <c r="M204" s="66">
        <v>70</v>
      </c>
      <c r="N204" s="42" t="s">
        <v>82</v>
      </c>
      <c r="O204" s="76">
        <v>320</v>
      </c>
      <c r="P204" s="76">
        <v>750</v>
      </c>
      <c r="Q204" s="76">
        <v>3</v>
      </c>
      <c r="R204" s="76">
        <v>7</v>
      </c>
      <c r="S204" s="82" t="s">
        <v>955</v>
      </c>
      <c r="T204" s="82" t="s">
        <v>70</v>
      </c>
      <c r="U204" s="42" t="s">
        <v>171</v>
      </c>
      <c r="V204" s="42" t="s">
        <v>72</v>
      </c>
      <c r="W204" s="42" t="s">
        <v>70</v>
      </c>
      <c r="X204" s="42" t="s">
        <v>70</v>
      </c>
      <c r="Y204" s="42" t="s">
        <v>70</v>
      </c>
      <c r="Z204" s="42" t="s">
        <v>683</v>
      </c>
      <c r="AA204" s="42" t="s">
        <v>956</v>
      </c>
      <c r="AB204" s="42" t="s">
        <v>72</v>
      </c>
      <c r="AC204" s="42"/>
      <c r="AD204" s="87"/>
    </row>
    <row r="205" s="11" customFormat="1" ht="25.5" spans="1:30">
      <c r="A205" s="42">
        <v>199</v>
      </c>
      <c r="B205" s="42" t="s">
        <v>23</v>
      </c>
      <c r="C205" s="42" t="s">
        <v>922</v>
      </c>
      <c r="D205" s="42" t="s">
        <v>957</v>
      </c>
      <c r="E205" s="48" t="s">
        <v>245</v>
      </c>
      <c r="F205" s="48" t="s">
        <v>958</v>
      </c>
      <c r="G205" s="54" t="s">
        <v>65</v>
      </c>
      <c r="H205" s="48" t="s">
        <v>66</v>
      </c>
      <c r="I205" s="65" t="s">
        <v>959</v>
      </c>
      <c r="J205" s="66">
        <v>550</v>
      </c>
      <c r="K205" s="66">
        <v>550</v>
      </c>
      <c r="L205" s="66">
        <v>135</v>
      </c>
      <c r="M205" s="66">
        <v>415</v>
      </c>
      <c r="N205" s="42" t="s">
        <v>82</v>
      </c>
      <c r="O205" s="76">
        <v>1612</v>
      </c>
      <c r="P205" s="76">
        <v>5221</v>
      </c>
      <c r="Q205" s="76">
        <v>5</v>
      </c>
      <c r="R205" s="76">
        <v>14</v>
      </c>
      <c r="S205" s="82" t="s">
        <v>960</v>
      </c>
      <c r="T205" s="82" t="s">
        <v>70</v>
      </c>
      <c r="U205" s="42" t="s">
        <v>961</v>
      </c>
      <c r="V205" s="42" t="s">
        <v>72</v>
      </c>
      <c r="W205" s="42" t="s">
        <v>70</v>
      </c>
      <c r="X205" s="42" t="s">
        <v>70</v>
      </c>
      <c r="Y205" s="42" t="s">
        <v>72</v>
      </c>
      <c r="Z205" s="42" t="s">
        <v>683</v>
      </c>
      <c r="AA205" s="42" t="s">
        <v>962</v>
      </c>
      <c r="AB205" s="42" t="s">
        <v>72</v>
      </c>
      <c r="AC205" s="42"/>
      <c r="AD205" s="87"/>
    </row>
    <row r="206" s="11" customFormat="1" ht="38.25" spans="1:30">
      <c r="A206" s="42">
        <v>200</v>
      </c>
      <c r="B206" s="42" t="s">
        <v>23</v>
      </c>
      <c r="C206" s="42" t="s">
        <v>922</v>
      </c>
      <c r="D206" s="42" t="s">
        <v>929</v>
      </c>
      <c r="E206" s="48" t="s">
        <v>245</v>
      </c>
      <c r="F206" s="48" t="s">
        <v>963</v>
      </c>
      <c r="G206" s="54" t="s">
        <v>65</v>
      </c>
      <c r="H206" s="48" t="s">
        <v>66</v>
      </c>
      <c r="I206" s="65" t="s">
        <v>964</v>
      </c>
      <c r="J206" s="66">
        <v>260</v>
      </c>
      <c r="K206" s="66">
        <v>260</v>
      </c>
      <c r="L206" s="66">
        <v>80</v>
      </c>
      <c r="M206" s="66">
        <v>180</v>
      </c>
      <c r="N206" s="42" t="s">
        <v>82</v>
      </c>
      <c r="O206" s="76">
        <v>720</v>
      </c>
      <c r="P206" s="76">
        <v>3721</v>
      </c>
      <c r="Q206" s="76">
        <v>3</v>
      </c>
      <c r="R206" s="76">
        <v>12</v>
      </c>
      <c r="S206" s="82" t="s">
        <v>965</v>
      </c>
      <c r="T206" s="82" t="s">
        <v>70</v>
      </c>
      <c r="U206" s="42" t="s">
        <v>966</v>
      </c>
      <c r="V206" s="42" t="s">
        <v>72</v>
      </c>
      <c r="W206" s="42" t="s">
        <v>967</v>
      </c>
      <c r="X206" s="42" t="s">
        <v>70</v>
      </c>
      <c r="Y206" s="42" t="s">
        <v>72</v>
      </c>
      <c r="Z206" s="42" t="s">
        <v>683</v>
      </c>
      <c r="AA206" s="42" t="s">
        <v>933</v>
      </c>
      <c r="AB206" s="42" t="s">
        <v>72</v>
      </c>
      <c r="AC206" s="42"/>
      <c r="AD206" s="87"/>
    </row>
    <row r="207" s="11" customFormat="1" ht="25.5" spans="1:30">
      <c r="A207" s="42">
        <v>201</v>
      </c>
      <c r="B207" s="42" t="s">
        <v>23</v>
      </c>
      <c r="C207" s="42" t="s">
        <v>922</v>
      </c>
      <c r="D207" s="42" t="s">
        <v>968</v>
      </c>
      <c r="E207" s="48" t="s">
        <v>245</v>
      </c>
      <c r="F207" s="48" t="s">
        <v>969</v>
      </c>
      <c r="G207" s="54" t="s">
        <v>65</v>
      </c>
      <c r="H207" s="48" t="s">
        <v>66</v>
      </c>
      <c r="I207" s="65" t="s">
        <v>970</v>
      </c>
      <c r="J207" s="66">
        <v>230</v>
      </c>
      <c r="K207" s="66">
        <v>230</v>
      </c>
      <c r="L207" s="66">
        <v>60</v>
      </c>
      <c r="M207" s="66">
        <v>170</v>
      </c>
      <c r="N207" s="42" t="s">
        <v>82</v>
      </c>
      <c r="O207" s="76">
        <v>1580</v>
      </c>
      <c r="P207" s="76">
        <v>6175</v>
      </c>
      <c r="Q207" s="76">
        <v>11</v>
      </c>
      <c r="R207" s="76">
        <v>36</v>
      </c>
      <c r="S207" s="82" t="s">
        <v>971</v>
      </c>
      <c r="T207" s="82" t="s">
        <v>70</v>
      </c>
      <c r="U207" s="42" t="s">
        <v>972</v>
      </c>
      <c r="V207" s="42" t="s">
        <v>72</v>
      </c>
      <c r="W207" s="42" t="s">
        <v>70</v>
      </c>
      <c r="X207" s="42" t="s">
        <v>70</v>
      </c>
      <c r="Y207" s="42" t="s">
        <v>72</v>
      </c>
      <c r="Z207" s="42" t="s">
        <v>683</v>
      </c>
      <c r="AA207" s="42" t="s">
        <v>973</v>
      </c>
      <c r="AB207" s="42" t="s">
        <v>72</v>
      </c>
      <c r="AC207" s="42"/>
      <c r="AD207" s="87"/>
    </row>
    <row r="208" s="11" customFormat="1" ht="25.5" spans="1:30">
      <c r="A208" s="42">
        <v>202</v>
      </c>
      <c r="B208" s="42" t="s">
        <v>23</v>
      </c>
      <c r="C208" s="42" t="s">
        <v>922</v>
      </c>
      <c r="D208" s="42" t="s">
        <v>974</v>
      </c>
      <c r="E208" s="48" t="s">
        <v>102</v>
      </c>
      <c r="F208" s="48" t="s">
        <v>975</v>
      </c>
      <c r="G208" s="54" t="s">
        <v>65</v>
      </c>
      <c r="H208" s="48" t="s">
        <v>66</v>
      </c>
      <c r="I208" s="65" t="s">
        <v>976</v>
      </c>
      <c r="J208" s="66">
        <v>260</v>
      </c>
      <c r="K208" s="66">
        <v>260</v>
      </c>
      <c r="L208" s="66">
        <v>110</v>
      </c>
      <c r="M208" s="66">
        <v>150</v>
      </c>
      <c r="N208" s="42" t="s">
        <v>82</v>
      </c>
      <c r="O208" s="76">
        <v>1600</v>
      </c>
      <c r="P208" s="76">
        <v>4450</v>
      </c>
      <c r="Q208" s="76">
        <v>9</v>
      </c>
      <c r="R208" s="76">
        <v>30</v>
      </c>
      <c r="S208" s="82" t="s">
        <v>977</v>
      </c>
      <c r="T208" s="82" t="s">
        <v>70</v>
      </c>
      <c r="U208" s="42" t="s">
        <v>966</v>
      </c>
      <c r="V208" s="42" t="s">
        <v>72</v>
      </c>
      <c r="W208" s="42" t="s">
        <v>70</v>
      </c>
      <c r="X208" s="42" t="s">
        <v>70</v>
      </c>
      <c r="Y208" s="42" t="s">
        <v>72</v>
      </c>
      <c r="Z208" s="42" t="s">
        <v>683</v>
      </c>
      <c r="AA208" s="42" t="s">
        <v>978</v>
      </c>
      <c r="AB208" s="42" t="s">
        <v>72</v>
      </c>
      <c r="AC208" s="42"/>
      <c r="AD208" s="87"/>
    </row>
    <row r="209" s="11" customFormat="1" ht="25.5" spans="1:30">
      <c r="A209" s="42">
        <v>203</v>
      </c>
      <c r="B209" s="42" t="s">
        <v>23</v>
      </c>
      <c r="C209" s="42" t="s">
        <v>922</v>
      </c>
      <c r="D209" s="42" t="s">
        <v>979</v>
      </c>
      <c r="E209" s="44" t="s">
        <v>115</v>
      </c>
      <c r="F209" s="48" t="s">
        <v>980</v>
      </c>
      <c r="G209" s="54" t="s">
        <v>65</v>
      </c>
      <c r="H209" s="48" t="s">
        <v>66</v>
      </c>
      <c r="I209" s="65" t="s">
        <v>981</v>
      </c>
      <c r="J209" s="66">
        <v>230</v>
      </c>
      <c r="K209" s="66">
        <v>230</v>
      </c>
      <c r="L209" s="66">
        <v>110</v>
      </c>
      <c r="M209" s="66">
        <v>120</v>
      </c>
      <c r="N209" s="42" t="s">
        <v>82</v>
      </c>
      <c r="O209" s="76">
        <v>311</v>
      </c>
      <c r="P209" s="76">
        <v>1422</v>
      </c>
      <c r="Q209" s="76">
        <v>5</v>
      </c>
      <c r="R209" s="76">
        <v>17</v>
      </c>
      <c r="S209" s="82" t="s">
        <v>982</v>
      </c>
      <c r="T209" s="82" t="s">
        <v>70</v>
      </c>
      <c r="U209" s="42" t="s">
        <v>171</v>
      </c>
      <c r="V209" s="42" t="s">
        <v>72</v>
      </c>
      <c r="W209" s="42" t="s">
        <v>70</v>
      </c>
      <c r="X209" s="42" t="s">
        <v>70</v>
      </c>
      <c r="Y209" s="42" t="s">
        <v>70</v>
      </c>
      <c r="Z209" s="42" t="s">
        <v>683</v>
      </c>
      <c r="AA209" s="42" t="s">
        <v>983</v>
      </c>
      <c r="AB209" s="42" t="s">
        <v>72</v>
      </c>
      <c r="AC209" s="42"/>
      <c r="AD209" s="87"/>
    </row>
    <row r="210" s="11" customFormat="1" ht="25.5" spans="1:30">
      <c r="A210" s="42">
        <v>204</v>
      </c>
      <c r="B210" s="42" t="s">
        <v>23</v>
      </c>
      <c r="C210" s="42" t="s">
        <v>922</v>
      </c>
      <c r="D210" s="42" t="s">
        <v>952</v>
      </c>
      <c r="E210" s="44" t="s">
        <v>580</v>
      </c>
      <c r="F210" s="48" t="s">
        <v>984</v>
      </c>
      <c r="G210" s="54" t="s">
        <v>65</v>
      </c>
      <c r="H210" s="48" t="s">
        <v>66</v>
      </c>
      <c r="I210" s="65" t="s">
        <v>985</v>
      </c>
      <c r="J210" s="66">
        <v>250</v>
      </c>
      <c r="K210" s="66">
        <v>250</v>
      </c>
      <c r="L210" s="66">
        <v>70</v>
      </c>
      <c r="M210" s="66">
        <v>180</v>
      </c>
      <c r="N210" s="42" t="s">
        <v>82</v>
      </c>
      <c r="O210" s="76">
        <v>1042</v>
      </c>
      <c r="P210" s="76">
        <v>5164</v>
      </c>
      <c r="Q210" s="76">
        <v>5</v>
      </c>
      <c r="R210" s="76">
        <v>10</v>
      </c>
      <c r="S210" s="82" t="s">
        <v>986</v>
      </c>
      <c r="T210" s="82" t="s">
        <v>70</v>
      </c>
      <c r="U210" s="42" t="s">
        <v>987</v>
      </c>
      <c r="V210" s="42" t="s">
        <v>72</v>
      </c>
      <c r="W210" s="42" t="s">
        <v>70</v>
      </c>
      <c r="X210" s="42" t="s">
        <v>70</v>
      </c>
      <c r="Y210" s="42" t="s">
        <v>72</v>
      </c>
      <c r="Z210" s="42" t="s">
        <v>683</v>
      </c>
      <c r="AA210" s="42" t="s">
        <v>988</v>
      </c>
      <c r="AB210" s="42" t="s">
        <v>72</v>
      </c>
      <c r="AC210" s="42"/>
      <c r="AD210" s="87"/>
    </row>
    <row r="211" s="11" customFormat="1" ht="25.5" spans="1:30">
      <c r="A211" s="42">
        <v>205</v>
      </c>
      <c r="B211" s="42" t="s">
        <v>23</v>
      </c>
      <c r="C211" s="42" t="s">
        <v>922</v>
      </c>
      <c r="D211" s="42" t="s">
        <v>989</v>
      </c>
      <c r="E211" s="48" t="s">
        <v>102</v>
      </c>
      <c r="F211" s="48" t="s">
        <v>990</v>
      </c>
      <c r="G211" s="54" t="s">
        <v>65</v>
      </c>
      <c r="H211" s="48" t="s">
        <v>66</v>
      </c>
      <c r="I211" s="65" t="s">
        <v>991</v>
      </c>
      <c r="J211" s="66">
        <v>260</v>
      </c>
      <c r="K211" s="66">
        <v>260</v>
      </c>
      <c r="L211" s="66">
        <v>80</v>
      </c>
      <c r="M211" s="66">
        <v>180</v>
      </c>
      <c r="N211" s="44" t="s">
        <v>137</v>
      </c>
      <c r="O211" s="76">
        <v>1123</v>
      </c>
      <c r="P211" s="76">
        <v>6540</v>
      </c>
      <c r="Q211" s="76">
        <v>25</v>
      </c>
      <c r="R211" s="76">
        <v>81</v>
      </c>
      <c r="S211" s="82" t="s">
        <v>992</v>
      </c>
      <c r="T211" s="82" t="s">
        <v>70</v>
      </c>
      <c r="U211" s="42" t="s">
        <v>993</v>
      </c>
      <c r="V211" s="42" t="s">
        <v>72</v>
      </c>
      <c r="W211" s="42" t="s">
        <v>70</v>
      </c>
      <c r="X211" s="42" t="s">
        <v>70</v>
      </c>
      <c r="Y211" s="42" t="s">
        <v>72</v>
      </c>
      <c r="Z211" s="42" t="s">
        <v>810</v>
      </c>
      <c r="AA211" s="42" t="s">
        <v>994</v>
      </c>
      <c r="AB211" s="42" t="s">
        <v>72</v>
      </c>
      <c r="AC211" s="42"/>
      <c r="AD211" s="87"/>
    </row>
    <row r="212" s="11" customFormat="1" ht="153" spans="1:30">
      <c r="A212" s="42">
        <v>206</v>
      </c>
      <c r="B212" s="42" t="s">
        <v>23</v>
      </c>
      <c r="C212" s="42" t="s">
        <v>995</v>
      </c>
      <c r="D212" s="42" t="s">
        <v>996</v>
      </c>
      <c r="E212" s="48" t="s">
        <v>516</v>
      </c>
      <c r="F212" s="48" t="s">
        <v>997</v>
      </c>
      <c r="G212" s="54" t="s">
        <v>65</v>
      </c>
      <c r="H212" s="48" t="s">
        <v>66</v>
      </c>
      <c r="I212" s="65" t="s">
        <v>998</v>
      </c>
      <c r="J212" s="66">
        <v>780</v>
      </c>
      <c r="K212" s="66">
        <v>780</v>
      </c>
      <c r="L212" s="66">
        <v>720</v>
      </c>
      <c r="M212" s="66">
        <v>60</v>
      </c>
      <c r="N212" s="44" t="s">
        <v>137</v>
      </c>
      <c r="O212" s="76">
        <v>3383</v>
      </c>
      <c r="P212" s="76">
        <v>9575</v>
      </c>
      <c r="Q212" s="76">
        <v>6</v>
      </c>
      <c r="R212" s="76">
        <v>20</v>
      </c>
      <c r="S212" s="82" t="s">
        <v>999</v>
      </c>
      <c r="T212" s="82" t="s">
        <v>70</v>
      </c>
      <c r="U212" s="42" t="s">
        <v>1000</v>
      </c>
      <c r="V212" s="42" t="s">
        <v>72</v>
      </c>
      <c r="W212" s="42" t="s">
        <v>70</v>
      </c>
      <c r="X212" s="42" t="s">
        <v>70</v>
      </c>
      <c r="Y212" s="42" t="s">
        <v>72</v>
      </c>
      <c r="Z212" s="42" t="s">
        <v>810</v>
      </c>
      <c r="AA212" s="42" t="s">
        <v>996</v>
      </c>
      <c r="AB212" s="42" t="s">
        <v>72</v>
      </c>
      <c r="AC212" s="42"/>
      <c r="AD212" s="87"/>
    </row>
    <row r="213" s="11" customFormat="1" ht="51" spans="1:30">
      <c r="A213" s="42">
        <v>207</v>
      </c>
      <c r="B213" s="42" t="s">
        <v>23</v>
      </c>
      <c r="C213" s="42" t="s">
        <v>995</v>
      </c>
      <c r="D213" s="42" t="s">
        <v>1001</v>
      </c>
      <c r="E213" s="48" t="s">
        <v>102</v>
      </c>
      <c r="F213" s="48" t="s">
        <v>1002</v>
      </c>
      <c r="G213" s="54" t="s">
        <v>65</v>
      </c>
      <c r="H213" s="48" t="s">
        <v>66</v>
      </c>
      <c r="I213" s="65" t="s">
        <v>1003</v>
      </c>
      <c r="J213" s="66">
        <v>284</v>
      </c>
      <c r="K213" s="66">
        <v>284</v>
      </c>
      <c r="L213" s="66">
        <v>260</v>
      </c>
      <c r="M213" s="66">
        <v>24</v>
      </c>
      <c r="N213" s="44" t="s">
        <v>137</v>
      </c>
      <c r="O213" s="76">
        <v>2495</v>
      </c>
      <c r="P213" s="76">
        <v>7034</v>
      </c>
      <c r="Q213" s="76">
        <v>4</v>
      </c>
      <c r="R213" s="76">
        <v>12</v>
      </c>
      <c r="S213" s="82" t="s">
        <v>1004</v>
      </c>
      <c r="T213" s="82" t="s">
        <v>70</v>
      </c>
      <c r="U213" s="42" t="s">
        <v>1005</v>
      </c>
      <c r="V213" s="42" t="s">
        <v>72</v>
      </c>
      <c r="W213" s="42" t="s">
        <v>70</v>
      </c>
      <c r="X213" s="42" t="s">
        <v>70</v>
      </c>
      <c r="Y213" s="42" t="s">
        <v>72</v>
      </c>
      <c r="Z213" s="42" t="s">
        <v>810</v>
      </c>
      <c r="AA213" s="42" t="s">
        <v>1001</v>
      </c>
      <c r="AB213" s="42" t="s">
        <v>72</v>
      </c>
      <c r="AC213" s="42"/>
      <c r="AD213" s="87"/>
    </row>
    <row r="214" s="11" customFormat="1" ht="38.25" spans="1:30">
      <c r="A214" s="42">
        <v>208</v>
      </c>
      <c r="B214" s="42" t="s">
        <v>23</v>
      </c>
      <c r="C214" s="42" t="s">
        <v>995</v>
      </c>
      <c r="D214" s="42" t="s">
        <v>1001</v>
      </c>
      <c r="E214" s="44" t="s">
        <v>580</v>
      </c>
      <c r="F214" s="48" t="s">
        <v>1006</v>
      </c>
      <c r="G214" s="54" t="s">
        <v>65</v>
      </c>
      <c r="H214" s="48" t="s">
        <v>205</v>
      </c>
      <c r="I214" s="65" t="s">
        <v>1007</v>
      </c>
      <c r="J214" s="66">
        <v>330</v>
      </c>
      <c r="K214" s="66">
        <v>330</v>
      </c>
      <c r="L214" s="66">
        <v>250</v>
      </c>
      <c r="M214" s="66">
        <v>80</v>
      </c>
      <c r="N214" s="42" t="s">
        <v>82</v>
      </c>
      <c r="O214" s="76">
        <v>1200</v>
      </c>
      <c r="P214" s="76">
        <v>7037</v>
      </c>
      <c r="Q214" s="76">
        <v>4</v>
      </c>
      <c r="R214" s="76">
        <v>12</v>
      </c>
      <c r="S214" s="82" t="s">
        <v>1008</v>
      </c>
      <c r="T214" s="82" t="s">
        <v>70</v>
      </c>
      <c r="U214" s="42" t="s">
        <v>1009</v>
      </c>
      <c r="V214" s="42" t="s">
        <v>72</v>
      </c>
      <c r="W214" s="42" t="s">
        <v>70</v>
      </c>
      <c r="X214" s="42" t="s">
        <v>70</v>
      </c>
      <c r="Y214" s="42" t="s">
        <v>70</v>
      </c>
      <c r="Z214" s="42" t="s">
        <v>683</v>
      </c>
      <c r="AA214" s="42" t="s">
        <v>1001</v>
      </c>
      <c r="AB214" s="42" t="s">
        <v>72</v>
      </c>
      <c r="AC214" s="42"/>
      <c r="AD214" s="87"/>
    </row>
    <row r="215" s="11" customFormat="1" ht="38.25" spans="1:30">
      <c r="A215" s="42">
        <v>209</v>
      </c>
      <c r="B215" s="42" t="s">
        <v>23</v>
      </c>
      <c r="C215" s="42" t="s">
        <v>995</v>
      </c>
      <c r="D215" s="42" t="s">
        <v>1001</v>
      </c>
      <c r="E215" s="48" t="s">
        <v>102</v>
      </c>
      <c r="F215" s="48" t="s">
        <v>1010</v>
      </c>
      <c r="G215" s="54" t="s">
        <v>65</v>
      </c>
      <c r="H215" s="48" t="s">
        <v>66</v>
      </c>
      <c r="I215" s="65" t="s">
        <v>1011</v>
      </c>
      <c r="J215" s="66">
        <v>250</v>
      </c>
      <c r="K215" s="66">
        <v>250</v>
      </c>
      <c r="L215" s="66">
        <v>240</v>
      </c>
      <c r="M215" s="66">
        <v>10</v>
      </c>
      <c r="N215" s="42" t="s">
        <v>82</v>
      </c>
      <c r="O215" s="76">
        <v>2495</v>
      </c>
      <c r="P215" s="76">
        <v>7034</v>
      </c>
      <c r="Q215" s="76">
        <v>4</v>
      </c>
      <c r="R215" s="76">
        <v>12</v>
      </c>
      <c r="S215" s="82" t="s">
        <v>1012</v>
      </c>
      <c r="T215" s="82" t="s">
        <v>70</v>
      </c>
      <c r="U215" s="42" t="s">
        <v>1013</v>
      </c>
      <c r="V215" s="42" t="s">
        <v>72</v>
      </c>
      <c r="W215" s="42" t="s">
        <v>70</v>
      </c>
      <c r="X215" s="42" t="s">
        <v>70</v>
      </c>
      <c r="Y215" s="42" t="s">
        <v>72</v>
      </c>
      <c r="Z215" s="42" t="s">
        <v>683</v>
      </c>
      <c r="AA215" s="42" t="s">
        <v>1001</v>
      </c>
      <c r="AB215" s="42" t="s">
        <v>72</v>
      </c>
      <c r="AC215" s="42"/>
      <c r="AD215" s="87"/>
    </row>
    <row r="216" s="11" customFormat="1" ht="38.25" spans="1:30">
      <c r="A216" s="42">
        <v>210</v>
      </c>
      <c r="B216" s="42" t="s">
        <v>23</v>
      </c>
      <c r="C216" s="42" t="s">
        <v>995</v>
      </c>
      <c r="D216" s="42" t="s">
        <v>1001</v>
      </c>
      <c r="E216" s="48" t="s">
        <v>516</v>
      </c>
      <c r="F216" s="48" t="s">
        <v>1014</v>
      </c>
      <c r="G216" s="54" t="s">
        <v>65</v>
      </c>
      <c r="H216" s="48" t="s">
        <v>66</v>
      </c>
      <c r="I216" s="65" t="s">
        <v>1015</v>
      </c>
      <c r="J216" s="66">
        <v>185</v>
      </c>
      <c r="K216" s="66">
        <v>185</v>
      </c>
      <c r="L216" s="66">
        <v>180</v>
      </c>
      <c r="M216" s="66">
        <v>5</v>
      </c>
      <c r="N216" s="42" t="s">
        <v>82</v>
      </c>
      <c r="O216" s="76">
        <v>3383</v>
      </c>
      <c r="P216" s="76">
        <v>9575</v>
      </c>
      <c r="Q216" s="76">
        <v>6</v>
      </c>
      <c r="R216" s="76">
        <v>20</v>
      </c>
      <c r="S216" s="82" t="s">
        <v>1016</v>
      </c>
      <c r="T216" s="82"/>
      <c r="U216" s="42" t="s">
        <v>1017</v>
      </c>
      <c r="V216" s="42" t="s">
        <v>72</v>
      </c>
      <c r="W216" s="42" t="s">
        <v>70</v>
      </c>
      <c r="X216" s="42" t="s">
        <v>70</v>
      </c>
      <c r="Y216" s="42" t="s">
        <v>72</v>
      </c>
      <c r="Z216" s="42" t="s">
        <v>683</v>
      </c>
      <c r="AA216" s="42" t="s">
        <v>1001</v>
      </c>
      <c r="AB216" s="42" t="s">
        <v>72</v>
      </c>
      <c r="AC216" s="42"/>
      <c r="AD216" s="87"/>
    </row>
    <row r="217" s="11" customFormat="1" ht="38.25" spans="1:30">
      <c r="A217" s="42">
        <v>211</v>
      </c>
      <c r="B217" s="42" t="s">
        <v>23</v>
      </c>
      <c r="C217" s="42" t="s">
        <v>995</v>
      </c>
      <c r="D217" s="42" t="s">
        <v>1018</v>
      </c>
      <c r="E217" s="44" t="s">
        <v>580</v>
      </c>
      <c r="F217" s="48" t="s">
        <v>1019</v>
      </c>
      <c r="G217" s="54" t="s">
        <v>65</v>
      </c>
      <c r="H217" s="48" t="s">
        <v>205</v>
      </c>
      <c r="I217" s="65" t="s">
        <v>1020</v>
      </c>
      <c r="J217" s="66">
        <v>235</v>
      </c>
      <c r="K217" s="66">
        <v>235</v>
      </c>
      <c r="L217" s="66">
        <v>230</v>
      </c>
      <c r="M217" s="66">
        <v>5</v>
      </c>
      <c r="N217" s="42" t="s">
        <v>82</v>
      </c>
      <c r="O217" s="76">
        <v>500</v>
      </c>
      <c r="P217" s="76">
        <v>2541</v>
      </c>
      <c r="Q217" s="76">
        <v>2</v>
      </c>
      <c r="R217" s="76">
        <v>8</v>
      </c>
      <c r="S217" s="82" t="s">
        <v>1021</v>
      </c>
      <c r="T217" s="82" t="s">
        <v>70</v>
      </c>
      <c r="U217" s="42" t="s">
        <v>1009</v>
      </c>
      <c r="V217" s="42" t="s">
        <v>72</v>
      </c>
      <c r="W217" s="42" t="s">
        <v>70</v>
      </c>
      <c r="X217" s="42" t="s">
        <v>70</v>
      </c>
      <c r="Y217" s="42" t="s">
        <v>70</v>
      </c>
      <c r="Z217" s="42" t="s">
        <v>683</v>
      </c>
      <c r="AA217" s="42" t="s">
        <v>1018</v>
      </c>
      <c r="AB217" s="42" t="s">
        <v>72</v>
      </c>
      <c r="AC217" s="42"/>
      <c r="AD217" s="87"/>
    </row>
    <row r="218" s="11" customFormat="1" ht="38.25" spans="1:30">
      <c r="A218" s="42">
        <v>212</v>
      </c>
      <c r="B218" s="42" t="s">
        <v>23</v>
      </c>
      <c r="C218" s="42" t="s">
        <v>995</v>
      </c>
      <c r="D218" s="42" t="s">
        <v>1001</v>
      </c>
      <c r="E218" s="44" t="s">
        <v>580</v>
      </c>
      <c r="F218" s="48" t="s">
        <v>1022</v>
      </c>
      <c r="G218" s="54" t="s">
        <v>65</v>
      </c>
      <c r="H218" s="48" t="s">
        <v>66</v>
      </c>
      <c r="I218" s="65" t="s">
        <v>1023</v>
      </c>
      <c r="J218" s="66">
        <v>825</v>
      </c>
      <c r="K218" s="66">
        <v>825</v>
      </c>
      <c r="L218" s="66">
        <v>500</v>
      </c>
      <c r="M218" s="66">
        <v>325</v>
      </c>
      <c r="N218" s="42" t="s">
        <v>82</v>
      </c>
      <c r="O218" s="76">
        <v>3383</v>
      </c>
      <c r="P218" s="76">
        <v>9575</v>
      </c>
      <c r="Q218" s="76">
        <v>6</v>
      </c>
      <c r="R218" s="76">
        <v>20</v>
      </c>
      <c r="S218" s="82" t="s">
        <v>1024</v>
      </c>
      <c r="T218" s="82"/>
      <c r="U218" s="42" t="s">
        <v>1025</v>
      </c>
      <c r="V218" s="42" t="s">
        <v>72</v>
      </c>
      <c r="W218" s="42" t="s">
        <v>70</v>
      </c>
      <c r="X218" s="42" t="s">
        <v>70</v>
      </c>
      <c r="Y218" s="42" t="s">
        <v>72</v>
      </c>
      <c r="Z218" s="42" t="s">
        <v>683</v>
      </c>
      <c r="AA218" s="42" t="s">
        <v>1001</v>
      </c>
      <c r="AB218" s="42" t="s">
        <v>72</v>
      </c>
      <c r="AC218" s="42"/>
      <c r="AD218" s="87"/>
    </row>
    <row r="219" s="11" customFormat="1" ht="102" spans="1:30">
      <c r="A219" s="42">
        <v>213</v>
      </c>
      <c r="B219" s="42" t="s">
        <v>23</v>
      </c>
      <c r="C219" s="42" t="s">
        <v>1026</v>
      </c>
      <c r="D219" s="42" t="s">
        <v>1027</v>
      </c>
      <c r="E219" s="48" t="s">
        <v>102</v>
      </c>
      <c r="F219" s="48" t="s">
        <v>1028</v>
      </c>
      <c r="G219" s="54" t="s">
        <v>65</v>
      </c>
      <c r="H219" s="48" t="s">
        <v>66</v>
      </c>
      <c r="I219" s="65" t="s">
        <v>1029</v>
      </c>
      <c r="J219" s="66">
        <v>130.4</v>
      </c>
      <c r="K219" s="66">
        <v>130.4</v>
      </c>
      <c r="L219" s="66">
        <v>130</v>
      </c>
      <c r="M219" s="66">
        <v>0.4</v>
      </c>
      <c r="N219" s="42" t="s">
        <v>82</v>
      </c>
      <c r="O219" s="76">
        <v>552</v>
      </c>
      <c r="P219" s="76">
        <v>1515</v>
      </c>
      <c r="Q219" s="76">
        <v>3</v>
      </c>
      <c r="R219" s="76">
        <v>11</v>
      </c>
      <c r="S219" s="82" t="s">
        <v>1030</v>
      </c>
      <c r="T219" s="82" t="s">
        <v>70</v>
      </c>
      <c r="U219" s="42" t="s">
        <v>1031</v>
      </c>
      <c r="V219" s="42" t="s">
        <v>72</v>
      </c>
      <c r="W219" s="42" t="s">
        <v>70</v>
      </c>
      <c r="X219" s="42" t="s">
        <v>70</v>
      </c>
      <c r="Y219" s="42" t="s">
        <v>72</v>
      </c>
      <c r="Z219" s="42" t="s">
        <v>683</v>
      </c>
      <c r="AA219" s="42" t="s">
        <v>1032</v>
      </c>
      <c r="AB219" s="42" t="s">
        <v>72</v>
      </c>
      <c r="AC219" s="42"/>
      <c r="AD219" s="87"/>
    </row>
    <row r="220" s="11" customFormat="1" ht="102" spans="1:30">
      <c r="A220" s="42">
        <v>214</v>
      </c>
      <c r="B220" s="42" t="s">
        <v>23</v>
      </c>
      <c r="C220" s="42" t="s">
        <v>1026</v>
      </c>
      <c r="D220" s="42" t="s">
        <v>1033</v>
      </c>
      <c r="E220" s="44" t="s">
        <v>317</v>
      </c>
      <c r="F220" s="48" t="s">
        <v>1034</v>
      </c>
      <c r="G220" s="54" t="s">
        <v>65</v>
      </c>
      <c r="H220" s="48" t="s">
        <v>66</v>
      </c>
      <c r="I220" s="65" t="s">
        <v>1035</v>
      </c>
      <c r="J220" s="66">
        <v>71</v>
      </c>
      <c r="K220" s="66">
        <v>71</v>
      </c>
      <c r="L220" s="66">
        <v>70</v>
      </c>
      <c r="M220" s="66">
        <v>1</v>
      </c>
      <c r="N220" s="44" t="s">
        <v>125</v>
      </c>
      <c r="O220" s="76">
        <v>667</v>
      </c>
      <c r="P220" s="76">
        <v>1835</v>
      </c>
      <c r="Q220" s="76">
        <v>5</v>
      </c>
      <c r="R220" s="76">
        <v>19</v>
      </c>
      <c r="S220" s="82" t="s">
        <v>778</v>
      </c>
      <c r="T220" s="82" t="s">
        <v>70</v>
      </c>
      <c r="U220" s="42" t="s">
        <v>1036</v>
      </c>
      <c r="V220" s="42" t="s">
        <v>72</v>
      </c>
      <c r="W220" s="42" t="s">
        <v>70</v>
      </c>
      <c r="X220" s="42" t="s">
        <v>70</v>
      </c>
      <c r="Y220" s="42" t="s">
        <v>72</v>
      </c>
      <c r="Z220" s="42" t="s">
        <v>779</v>
      </c>
      <c r="AA220" s="42" t="s">
        <v>1037</v>
      </c>
      <c r="AB220" s="42" t="s">
        <v>72</v>
      </c>
      <c r="AC220" s="42"/>
      <c r="AD220" s="87"/>
    </row>
    <row r="221" s="11" customFormat="1" ht="127.5" spans="1:30">
      <c r="A221" s="42">
        <v>215</v>
      </c>
      <c r="B221" s="42" t="s">
        <v>23</v>
      </c>
      <c r="C221" s="42" t="s">
        <v>1026</v>
      </c>
      <c r="D221" s="42" t="s">
        <v>1038</v>
      </c>
      <c r="E221" s="44" t="s">
        <v>317</v>
      </c>
      <c r="F221" s="48" t="s">
        <v>1039</v>
      </c>
      <c r="G221" s="54" t="s">
        <v>65</v>
      </c>
      <c r="H221" s="48" t="s">
        <v>66</v>
      </c>
      <c r="I221" s="65" t="s">
        <v>1040</v>
      </c>
      <c r="J221" s="66">
        <v>110.4</v>
      </c>
      <c r="K221" s="66">
        <v>110.4</v>
      </c>
      <c r="L221" s="66">
        <v>110</v>
      </c>
      <c r="M221" s="66">
        <v>0.4</v>
      </c>
      <c r="N221" s="44" t="s">
        <v>137</v>
      </c>
      <c r="O221" s="76">
        <v>507</v>
      </c>
      <c r="P221" s="76">
        <v>1338</v>
      </c>
      <c r="Q221" s="76">
        <v>6</v>
      </c>
      <c r="R221" s="76">
        <v>14</v>
      </c>
      <c r="S221" s="82" t="s">
        <v>778</v>
      </c>
      <c r="T221" s="82" t="s">
        <v>70</v>
      </c>
      <c r="U221" s="42" t="s">
        <v>1041</v>
      </c>
      <c r="V221" s="42" t="s">
        <v>72</v>
      </c>
      <c r="W221" s="42" t="s">
        <v>70</v>
      </c>
      <c r="X221" s="42" t="s">
        <v>70</v>
      </c>
      <c r="Y221" s="42" t="s">
        <v>72</v>
      </c>
      <c r="Z221" s="42" t="s">
        <v>810</v>
      </c>
      <c r="AA221" s="42" t="s">
        <v>1042</v>
      </c>
      <c r="AB221" s="42" t="s">
        <v>72</v>
      </c>
      <c r="AC221" s="42"/>
      <c r="AD221" s="87"/>
    </row>
    <row r="222" s="11" customFormat="1" ht="102" spans="1:30">
      <c r="A222" s="42">
        <v>216</v>
      </c>
      <c r="B222" s="42" t="s">
        <v>23</v>
      </c>
      <c r="C222" s="42" t="s">
        <v>1043</v>
      </c>
      <c r="D222" s="42" t="s">
        <v>1044</v>
      </c>
      <c r="E222" s="48" t="s">
        <v>102</v>
      </c>
      <c r="F222" s="48" t="s">
        <v>1045</v>
      </c>
      <c r="G222" s="54" t="s">
        <v>65</v>
      </c>
      <c r="H222" s="48" t="s">
        <v>66</v>
      </c>
      <c r="I222" s="65" t="s">
        <v>1046</v>
      </c>
      <c r="J222" s="66">
        <v>116</v>
      </c>
      <c r="K222" s="66">
        <v>116</v>
      </c>
      <c r="L222" s="66">
        <v>100</v>
      </c>
      <c r="M222" s="66">
        <v>16</v>
      </c>
      <c r="N222" s="44" t="s">
        <v>137</v>
      </c>
      <c r="O222" s="76">
        <v>290</v>
      </c>
      <c r="P222" s="76">
        <v>1406</v>
      </c>
      <c r="Q222" s="76">
        <v>19</v>
      </c>
      <c r="R222" s="76">
        <v>59</v>
      </c>
      <c r="S222" s="82" t="s">
        <v>1047</v>
      </c>
      <c r="T222" s="82" t="s">
        <v>70</v>
      </c>
      <c r="U222" s="42" t="s">
        <v>1048</v>
      </c>
      <c r="V222" s="42" t="s">
        <v>72</v>
      </c>
      <c r="W222" s="42" t="s">
        <v>70</v>
      </c>
      <c r="X222" s="42" t="s">
        <v>70</v>
      </c>
      <c r="Y222" s="42" t="s">
        <v>72</v>
      </c>
      <c r="Z222" s="42" t="s">
        <v>810</v>
      </c>
      <c r="AA222" s="42" t="s">
        <v>1049</v>
      </c>
      <c r="AB222" s="42" t="s">
        <v>72</v>
      </c>
      <c r="AC222" s="42"/>
      <c r="AD222" s="87"/>
    </row>
    <row r="223" s="11" customFormat="1" ht="105.75" spans="1:30">
      <c r="A223" s="42">
        <v>217</v>
      </c>
      <c r="B223" s="42" t="s">
        <v>23</v>
      </c>
      <c r="C223" s="42" t="s">
        <v>1043</v>
      </c>
      <c r="D223" s="42" t="s">
        <v>1050</v>
      </c>
      <c r="E223" s="44" t="s">
        <v>317</v>
      </c>
      <c r="F223" s="48" t="s">
        <v>1051</v>
      </c>
      <c r="G223" s="54" t="s">
        <v>65</v>
      </c>
      <c r="H223" s="48" t="s">
        <v>66</v>
      </c>
      <c r="I223" s="65" t="s">
        <v>1052</v>
      </c>
      <c r="J223" s="66">
        <v>280.31</v>
      </c>
      <c r="K223" s="66">
        <v>280.31</v>
      </c>
      <c r="L223" s="66">
        <v>270</v>
      </c>
      <c r="M223" s="66">
        <v>10.31</v>
      </c>
      <c r="N223" s="42" t="s">
        <v>82</v>
      </c>
      <c r="O223" s="76">
        <v>552</v>
      </c>
      <c r="P223" s="76">
        <v>1515</v>
      </c>
      <c r="Q223" s="76">
        <v>3</v>
      </c>
      <c r="R223" s="76">
        <v>11</v>
      </c>
      <c r="S223" s="82" t="s">
        <v>1053</v>
      </c>
      <c r="T223" s="82" t="s">
        <v>70</v>
      </c>
      <c r="U223" s="42" t="s">
        <v>1054</v>
      </c>
      <c r="V223" s="42" t="s">
        <v>72</v>
      </c>
      <c r="W223" s="42" t="s">
        <v>70</v>
      </c>
      <c r="X223" s="42" t="s">
        <v>70</v>
      </c>
      <c r="Y223" s="42" t="s">
        <v>72</v>
      </c>
      <c r="Z223" s="42" t="s">
        <v>683</v>
      </c>
      <c r="AA223" s="42" t="s">
        <v>1055</v>
      </c>
      <c r="AB223" s="42" t="s">
        <v>72</v>
      </c>
      <c r="AC223" s="42"/>
      <c r="AD223" s="87"/>
    </row>
    <row r="224" s="11" customFormat="1" ht="25.5" spans="1:30">
      <c r="A224" s="42">
        <v>218</v>
      </c>
      <c r="B224" s="42" t="s">
        <v>23</v>
      </c>
      <c r="C224" s="42" t="s">
        <v>1043</v>
      </c>
      <c r="D224" s="42" t="s">
        <v>1056</v>
      </c>
      <c r="E224" s="48" t="s">
        <v>102</v>
      </c>
      <c r="F224" s="48" t="s">
        <v>1057</v>
      </c>
      <c r="G224" s="54" t="s">
        <v>65</v>
      </c>
      <c r="H224" s="48" t="s">
        <v>66</v>
      </c>
      <c r="I224" s="65" t="s">
        <v>1058</v>
      </c>
      <c r="J224" s="66">
        <v>250</v>
      </c>
      <c r="K224" s="66">
        <v>250</v>
      </c>
      <c r="L224" s="66">
        <v>140</v>
      </c>
      <c r="M224" s="66">
        <v>110</v>
      </c>
      <c r="N224" s="42" t="s">
        <v>82</v>
      </c>
      <c r="O224" s="76">
        <v>345</v>
      </c>
      <c r="P224" s="76">
        <v>1560</v>
      </c>
      <c r="Q224" s="76">
        <v>16</v>
      </c>
      <c r="R224" s="76">
        <v>47</v>
      </c>
      <c r="S224" s="82" t="s">
        <v>1059</v>
      </c>
      <c r="T224" s="82" t="s">
        <v>70</v>
      </c>
      <c r="U224" s="42" t="s">
        <v>1060</v>
      </c>
      <c r="V224" s="42" t="s">
        <v>72</v>
      </c>
      <c r="W224" s="42" t="s">
        <v>70</v>
      </c>
      <c r="X224" s="42" t="s">
        <v>70</v>
      </c>
      <c r="Y224" s="42" t="s">
        <v>72</v>
      </c>
      <c r="Z224" s="42" t="s">
        <v>683</v>
      </c>
      <c r="AA224" s="42" t="s">
        <v>1061</v>
      </c>
      <c r="AB224" s="42" t="s">
        <v>72</v>
      </c>
      <c r="AC224" s="42"/>
      <c r="AD224" s="87"/>
    </row>
    <row r="225" s="11" customFormat="1" ht="76.5" spans="1:30">
      <c r="A225" s="42">
        <v>219</v>
      </c>
      <c r="B225" s="42" t="s">
        <v>23</v>
      </c>
      <c r="C225" s="42" t="s">
        <v>1043</v>
      </c>
      <c r="D225" s="42" t="s">
        <v>1062</v>
      </c>
      <c r="E225" s="48" t="s">
        <v>102</v>
      </c>
      <c r="F225" s="48" t="s">
        <v>1063</v>
      </c>
      <c r="G225" s="54" t="s">
        <v>65</v>
      </c>
      <c r="H225" s="48" t="s">
        <v>66</v>
      </c>
      <c r="I225" s="65" t="s">
        <v>1064</v>
      </c>
      <c r="J225" s="66">
        <v>185</v>
      </c>
      <c r="K225" s="66">
        <v>185</v>
      </c>
      <c r="L225" s="66">
        <v>100</v>
      </c>
      <c r="M225" s="66">
        <v>85</v>
      </c>
      <c r="N225" s="42" t="s">
        <v>82</v>
      </c>
      <c r="O225" s="76">
        <v>396</v>
      </c>
      <c r="P225" s="76">
        <v>1371</v>
      </c>
      <c r="Q225" s="76">
        <v>15</v>
      </c>
      <c r="R225" s="76">
        <v>40</v>
      </c>
      <c r="S225" s="82" t="s">
        <v>1065</v>
      </c>
      <c r="T225" s="82" t="s">
        <v>70</v>
      </c>
      <c r="U225" s="42" t="s">
        <v>1066</v>
      </c>
      <c r="V225" s="42" t="s">
        <v>72</v>
      </c>
      <c r="W225" s="42" t="s">
        <v>70</v>
      </c>
      <c r="X225" s="42" t="s">
        <v>70</v>
      </c>
      <c r="Y225" s="42" t="s">
        <v>70</v>
      </c>
      <c r="Z225" s="42" t="s">
        <v>683</v>
      </c>
      <c r="AA225" s="42" t="s">
        <v>1067</v>
      </c>
      <c r="AB225" s="42" t="s">
        <v>72</v>
      </c>
      <c r="AC225" s="42"/>
      <c r="AD225" s="87"/>
    </row>
    <row r="226" s="11" customFormat="1" ht="120.75" spans="1:30">
      <c r="A226" s="42">
        <v>220</v>
      </c>
      <c r="B226" s="42" t="s">
        <v>23</v>
      </c>
      <c r="C226" s="42" t="s">
        <v>1043</v>
      </c>
      <c r="D226" s="42" t="s">
        <v>1050</v>
      </c>
      <c r="E226" s="44" t="s">
        <v>115</v>
      </c>
      <c r="F226" s="48" t="s">
        <v>1068</v>
      </c>
      <c r="G226" s="54" t="s">
        <v>65</v>
      </c>
      <c r="H226" s="48" t="s">
        <v>66</v>
      </c>
      <c r="I226" s="65" t="s">
        <v>1069</v>
      </c>
      <c r="J226" s="66">
        <v>147.64</v>
      </c>
      <c r="K226" s="66">
        <v>147.64</v>
      </c>
      <c r="L226" s="66">
        <v>103</v>
      </c>
      <c r="M226" s="66">
        <v>44.64</v>
      </c>
      <c r="N226" s="42" t="s">
        <v>82</v>
      </c>
      <c r="O226" s="76">
        <v>187</v>
      </c>
      <c r="P226" s="76">
        <v>717</v>
      </c>
      <c r="Q226" s="76">
        <v>5</v>
      </c>
      <c r="R226" s="76">
        <v>13</v>
      </c>
      <c r="S226" s="82" t="s">
        <v>1070</v>
      </c>
      <c r="T226" s="82" t="s">
        <v>70</v>
      </c>
      <c r="U226" s="42" t="s">
        <v>171</v>
      </c>
      <c r="V226" s="42" t="s">
        <v>72</v>
      </c>
      <c r="W226" s="42" t="s">
        <v>70</v>
      </c>
      <c r="X226" s="42" t="s">
        <v>70</v>
      </c>
      <c r="Y226" s="42" t="s">
        <v>70</v>
      </c>
      <c r="Z226" s="42" t="s">
        <v>683</v>
      </c>
      <c r="AA226" s="42" t="s">
        <v>1055</v>
      </c>
      <c r="AB226" s="42" t="s">
        <v>72</v>
      </c>
      <c r="AC226" s="42"/>
      <c r="AD226" s="87"/>
    </row>
    <row r="227" s="11" customFormat="1" ht="25.5" spans="1:30">
      <c r="A227" s="42">
        <v>221</v>
      </c>
      <c r="B227" s="42" t="s">
        <v>23</v>
      </c>
      <c r="C227" s="42" t="s">
        <v>1043</v>
      </c>
      <c r="D227" s="42" t="s">
        <v>1071</v>
      </c>
      <c r="E227" s="48" t="s">
        <v>203</v>
      </c>
      <c r="F227" s="48" t="s">
        <v>1072</v>
      </c>
      <c r="G227" s="54" t="s">
        <v>65</v>
      </c>
      <c r="H227" s="48" t="s">
        <v>66</v>
      </c>
      <c r="I227" s="65" t="s">
        <v>1073</v>
      </c>
      <c r="J227" s="66">
        <v>110</v>
      </c>
      <c r="K227" s="66">
        <v>110</v>
      </c>
      <c r="L227" s="66">
        <v>80</v>
      </c>
      <c r="M227" s="66">
        <v>30</v>
      </c>
      <c r="N227" s="42" t="s">
        <v>82</v>
      </c>
      <c r="O227" s="76">
        <v>150</v>
      </c>
      <c r="P227" s="76">
        <v>560</v>
      </c>
      <c r="Q227" s="76">
        <v>3</v>
      </c>
      <c r="R227" s="76">
        <v>5</v>
      </c>
      <c r="S227" s="82" t="s">
        <v>1074</v>
      </c>
      <c r="T227" s="82" t="s">
        <v>70</v>
      </c>
      <c r="U227" s="42" t="s">
        <v>1075</v>
      </c>
      <c r="V227" s="42" t="s">
        <v>72</v>
      </c>
      <c r="W227" s="42" t="s">
        <v>70</v>
      </c>
      <c r="X227" s="42" t="s">
        <v>70</v>
      </c>
      <c r="Y227" s="42" t="s">
        <v>72</v>
      </c>
      <c r="Z227" s="42" t="s">
        <v>683</v>
      </c>
      <c r="AA227" s="42" t="s">
        <v>1076</v>
      </c>
      <c r="AB227" s="42" t="s">
        <v>72</v>
      </c>
      <c r="AC227" s="42"/>
      <c r="AD227" s="87"/>
    </row>
    <row r="228" s="11" customFormat="1" ht="38.25" spans="1:30">
      <c r="A228" s="42">
        <v>222</v>
      </c>
      <c r="B228" s="42" t="s">
        <v>23</v>
      </c>
      <c r="C228" s="42" t="s">
        <v>1077</v>
      </c>
      <c r="D228" s="42" t="s">
        <v>1078</v>
      </c>
      <c r="E228" s="48" t="s">
        <v>245</v>
      </c>
      <c r="F228" s="48" t="s">
        <v>1079</v>
      </c>
      <c r="G228" s="54" t="s">
        <v>65</v>
      </c>
      <c r="H228" s="48" t="s">
        <v>205</v>
      </c>
      <c r="I228" s="65" t="s">
        <v>1080</v>
      </c>
      <c r="J228" s="66">
        <v>328</v>
      </c>
      <c r="K228" s="66">
        <v>328</v>
      </c>
      <c r="L228" s="66">
        <v>150</v>
      </c>
      <c r="M228" s="66">
        <v>178</v>
      </c>
      <c r="N228" s="42" t="s">
        <v>82</v>
      </c>
      <c r="O228" s="76">
        <v>446</v>
      </c>
      <c r="P228" s="76">
        <v>1007</v>
      </c>
      <c r="Q228" s="76">
        <v>33</v>
      </c>
      <c r="R228" s="76">
        <v>96</v>
      </c>
      <c r="S228" s="82" t="s">
        <v>1081</v>
      </c>
      <c r="T228" s="82" t="s">
        <v>70</v>
      </c>
      <c r="U228" s="42" t="s">
        <v>1082</v>
      </c>
      <c r="V228" s="42" t="s">
        <v>72</v>
      </c>
      <c r="W228" s="42" t="s">
        <v>70</v>
      </c>
      <c r="X228" s="42" t="s">
        <v>165</v>
      </c>
      <c r="Y228" s="42" t="s">
        <v>72</v>
      </c>
      <c r="Z228" s="42" t="s">
        <v>683</v>
      </c>
      <c r="AA228" s="42" t="s">
        <v>1083</v>
      </c>
      <c r="AB228" s="42" t="s">
        <v>72</v>
      </c>
      <c r="AC228" s="42"/>
      <c r="AD228" s="87"/>
    </row>
    <row r="229" s="11" customFormat="1" ht="38.25" spans="1:30">
      <c r="A229" s="42">
        <v>223</v>
      </c>
      <c r="B229" s="42" t="s">
        <v>23</v>
      </c>
      <c r="C229" s="42" t="s">
        <v>1077</v>
      </c>
      <c r="D229" s="42" t="s">
        <v>1084</v>
      </c>
      <c r="E229" s="44" t="s">
        <v>317</v>
      </c>
      <c r="F229" s="48" t="s">
        <v>1085</v>
      </c>
      <c r="G229" s="54" t="s">
        <v>65</v>
      </c>
      <c r="H229" s="48" t="s">
        <v>66</v>
      </c>
      <c r="I229" s="65" t="s">
        <v>1086</v>
      </c>
      <c r="J229" s="66">
        <v>74.96</v>
      </c>
      <c r="K229" s="66">
        <v>74.96</v>
      </c>
      <c r="L229" s="66">
        <v>70</v>
      </c>
      <c r="M229" s="66">
        <v>4.96</v>
      </c>
      <c r="N229" s="44" t="s">
        <v>125</v>
      </c>
      <c r="O229" s="76">
        <v>930</v>
      </c>
      <c r="P229" s="76">
        <v>2696</v>
      </c>
      <c r="Q229" s="76">
        <v>20</v>
      </c>
      <c r="R229" s="76">
        <v>63</v>
      </c>
      <c r="S229" s="82" t="s">
        <v>778</v>
      </c>
      <c r="T229" s="82" t="s">
        <v>70</v>
      </c>
      <c r="U229" s="42" t="s">
        <v>720</v>
      </c>
      <c r="V229" s="42" t="s">
        <v>72</v>
      </c>
      <c r="W229" s="42" t="s">
        <v>70</v>
      </c>
      <c r="X229" s="42" t="s">
        <v>165</v>
      </c>
      <c r="Y229" s="42" t="s">
        <v>72</v>
      </c>
      <c r="Z229" s="42" t="s">
        <v>779</v>
      </c>
      <c r="AA229" s="42" t="s">
        <v>1087</v>
      </c>
      <c r="AB229" s="42" t="s">
        <v>72</v>
      </c>
      <c r="AC229" s="42"/>
      <c r="AD229" s="87"/>
    </row>
    <row r="230" s="11" customFormat="1" ht="38.25" spans="1:30">
      <c r="A230" s="42">
        <v>224</v>
      </c>
      <c r="B230" s="42" t="s">
        <v>23</v>
      </c>
      <c r="C230" s="42" t="s">
        <v>1077</v>
      </c>
      <c r="D230" s="42" t="s">
        <v>1088</v>
      </c>
      <c r="E230" s="48" t="s">
        <v>102</v>
      </c>
      <c r="F230" s="48" t="s">
        <v>1089</v>
      </c>
      <c r="G230" s="54" t="s">
        <v>65</v>
      </c>
      <c r="H230" s="48" t="s">
        <v>66</v>
      </c>
      <c r="I230" s="65" t="s">
        <v>1090</v>
      </c>
      <c r="J230" s="66">
        <v>60</v>
      </c>
      <c r="K230" s="66">
        <v>60</v>
      </c>
      <c r="L230" s="66">
        <v>60</v>
      </c>
      <c r="M230" s="66"/>
      <c r="N230" s="42" t="s">
        <v>82</v>
      </c>
      <c r="O230" s="76">
        <v>667</v>
      </c>
      <c r="P230" s="76">
        <v>1827</v>
      </c>
      <c r="Q230" s="76">
        <v>35</v>
      </c>
      <c r="R230" s="76">
        <v>96</v>
      </c>
      <c r="S230" s="82" t="s">
        <v>1091</v>
      </c>
      <c r="T230" s="82" t="s">
        <v>70</v>
      </c>
      <c r="U230" s="42" t="s">
        <v>720</v>
      </c>
      <c r="V230" s="42" t="s">
        <v>72</v>
      </c>
      <c r="W230" s="42" t="s">
        <v>70</v>
      </c>
      <c r="X230" s="42" t="s">
        <v>165</v>
      </c>
      <c r="Y230" s="42" t="s">
        <v>72</v>
      </c>
      <c r="Z230" s="42" t="s">
        <v>683</v>
      </c>
      <c r="AA230" s="42" t="s">
        <v>1092</v>
      </c>
      <c r="AB230" s="42" t="s">
        <v>72</v>
      </c>
      <c r="AC230" s="42"/>
      <c r="AD230" s="87"/>
    </row>
    <row r="231" s="11" customFormat="1" ht="51" spans="1:30">
      <c r="A231" s="42">
        <v>225</v>
      </c>
      <c r="B231" s="42" t="s">
        <v>23</v>
      </c>
      <c r="C231" s="42" t="s">
        <v>1077</v>
      </c>
      <c r="D231" s="42" t="s">
        <v>1078</v>
      </c>
      <c r="E231" s="44" t="s">
        <v>580</v>
      </c>
      <c r="F231" s="48" t="s">
        <v>1093</v>
      </c>
      <c r="G231" s="54" t="s">
        <v>65</v>
      </c>
      <c r="H231" s="48" t="s">
        <v>66</v>
      </c>
      <c r="I231" s="65" t="s">
        <v>1094</v>
      </c>
      <c r="J231" s="66">
        <v>56</v>
      </c>
      <c r="K231" s="66">
        <v>56</v>
      </c>
      <c r="L231" s="66">
        <v>50</v>
      </c>
      <c r="M231" s="66">
        <v>6</v>
      </c>
      <c r="N231" s="42" t="s">
        <v>82</v>
      </c>
      <c r="O231" s="76">
        <v>415</v>
      </c>
      <c r="P231" s="76">
        <v>1018</v>
      </c>
      <c r="Q231" s="76">
        <v>16</v>
      </c>
      <c r="R231" s="76">
        <v>48</v>
      </c>
      <c r="S231" s="82" t="s">
        <v>1095</v>
      </c>
      <c r="T231" s="82" t="s">
        <v>70</v>
      </c>
      <c r="U231" s="42" t="s">
        <v>1096</v>
      </c>
      <c r="V231" s="42" t="s">
        <v>72</v>
      </c>
      <c r="W231" s="42" t="s">
        <v>70</v>
      </c>
      <c r="X231" s="42" t="s">
        <v>165</v>
      </c>
      <c r="Y231" s="42" t="s">
        <v>72</v>
      </c>
      <c r="Z231" s="42" t="s">
        <v>683</v>
      </c>
      <c r="AA231" s="42" t="s">
        <v>1083</v>
      </c>
      <c r="AB231" s="42" t="s">
        <v>72</v>
      </c>
      <c r="AC231" s="42"/>
      <c r="AD231" s="87"/>
    </row>
    <row r="232" s="11" customFormat="1" ht="38.25" spans="1:30">
      <c r="A232" s="42">
        <v>226</v>
      </c>
      <c r="B232" s="42" t="s">
        <v>23</v>
      </c>
      <c r="C232" s="42" t="s">
        <v>1077</v>
      </c>
      <c r="D232" s="42" t="s">
        <v>1097</v>
      </c>
      <c r="E232" s="48" t="s">
        <v>102</v>
      </c>
      <c r="F232" s="48" t="s">
        <v>1098</v>
      </c>
      <c r="G232" s="54" t="s">
        <v>65</v>
      </c>
      <c r="H232" s="48" t="s">
        <v>66</v>
      </c>
      <c r="I232" s="65" t="s">
        <v>1099</v>
      </c>
      <c r="J232" s="66">
        <v>150</v>
      </c>
      <c r="K232" s="66">
        <v>150</v>
      </c>
      <c r="L232" s="66">
        <v>70</v>
      </c>
      <c r="M232" s="66">
        <v>80</v>
      </c>
      <c r="N232" s="42" t="s">
        <v>82</v>
      </c>
      <c r="O232" s="76">
        <v>667</v>
      </c>
      <c r="P232" s="76">
        <v>1827</v>
      </c>
      <c r="Q232" s="76">
        <v>35</v>
      </c>
      <c r="R232" s="76">
        <v>96</v>
      </c>
      <c r="S232" s="82" t="s">
        <v>1100</v>
      </c>
      <c r="T232" s="82" t="s">
        <v>70</v>
      </c>
      <c r="U232" s="42" t="s">
        <v>1082</v>
      </c>
      <c r="V232" s="42" t="s">
        <v>72</v>
      </c>
      <c r="W232" s="42" t="s">
        <v>70</v>
      </c>
      <c r="X232" s="42" t="s">
        <v>165</v>
      </c>
      <c r="Y232" s="42" t="s">
        <v>72</v>
      </c>
      <c r="Z232" s="42" t="s">
        <v>683</v>
      </c>
      <c r="AA232" s="42" t="s">
        <v>1092</v>
      </c>
      <c r="AB232" s="42" t="s">
        <v>72</v>
      </c>
      <c r="AC232" s="42"/>
      <c r="AD232" s="87"/>
    </row>
    <row r="233" s="11" customFormat="1" ht="63.75" spans="1:30">
      <c r="A233" s="42">
        <v>227</v>
      </c>
      <c r="B233" s="42" t="s">
        <v>23</v>
      </c>
      <c r="C233" s="42" t="s">
        <v>1077</v>
      </c>
      <c r="D233" s="42" t="s">
        <v>1101</v>
      </c>
      <c r="E233" s="48" t="s">
        <v>1102</v>
      </c>
      <c r="F233" s="48" t="s">
        <v>1103</v>
      </c>
      <c r="G233" s="54" t="s">
        <v>65</v>
      </c>
      <c r="H233" s="48" t="s">
        <v>205</v>
      </c>
      <c r="I233" s="65" t="s">
        <v>1104</v>
      </c>
      <c r="J233" s="66">
        <v>30</v>
      </c>
      <c r="K233" s="66">
        <v>30</v>
      </c>
      <c r="L233" s="66">
        <v>30</v>
      </c>
      <c r="M233" s="66">
        <v>0</v>
      </c>
      <c r="N233" s="42" t="s">
        <v>82</v>
      </c>
      <c r="O233" s="76">
        <v>537</v>
      </c>
      <c r="P233" s="76">
        <v>1714</v>
      </c>
      <c r="Q233" s="76">
        <v>21</v>
      </c>
      <c r="R233" s="76">
        <v>75</v>
      </c>
      <c r="S233" s="82" t="s">
        <v>1105</v>
      </c>
      <c r="T233" s="82" t="s">
        <v>70</v>
      </c>
      <c r="U233" s="42" t="s">
        <v>1106</v>
      </c>
      <c r="V233" s="42" t="s">
        <v>72</v>
      </c>
      <c r="W233" s="42" t="s">
        <v>70</v>
      </c>
      <c r="X233" s="42" t="s">
        <v>165</v>
      </c>
      <c r="Y233" s="42" t="s">
        <v>72</v>
      </c>
      <c r="Z233" s="42" t="s">
        <v>683</v>
      </c>
      <c r="AA233" s="42" t="s">
        <v>1107</v>
      </c>
      <c r="AB233" s="42" t="s">
        <v>72</v>
      </c>
      <c r="AC233" s="42"/>
      <c r="AD233" s="87"/>
    </row>
    <row r="234" s="11" customFormat="1" ht="58.5" spans="1:30">
      <c r="A234" s="42">
        <v>228</v>
      </c>
      <c r="B234" s="42" t="s">
        <v>23</v>
      </c>
      <c r="C234" s="42" t="s">
        <v>1077</v>
      </c>
      <c r="D234" s="42" t="s">
        <v>1108</v>
      </c>
      <c r="E234" s="44" t="s">
        <v>317</v>
      </c>
      <c r="F234" s="48" t="s">
        <v>1109</v>
      </c>
      <c r="G234" s="54" t="s">
        <v>65</v>
      </c>
      <c r="H234" s="48" t="s">
        <v>66</v>
      </c>
      <c r="I234" s="65" t="s">
        <v>1110</v>
      </c>
      <c r="J234" s="66">
        <v>80</v>
      </c>
      <c r="K234" s="66">
        <v>80</v>
      </c>
      <c r="L234" s="66">
        <v>70</v>
      </c>
      <c r="M234" s="66">
        <v>10</v>
      </c>
      <c r="N234" s="44" t="s">
        <v>125</v>
      </c>
      <c r="O234" s="76">
        <v>499</v>
      </c>
      <c r="P234" s="76">
        <v>1443</v>
      </c>
      <c r="Q234" s="76">
        <v>48</v>
      </c>
      <c r="R234" s="76">
        <v>147</v>
      </c>
      <c r="S234" s="82" t="s">
        <v>778</v>
      </c>
      <c r="T234" s="82" t="s">
        <v>70</v>
      </c>
      <c r="U234" s="42" t="s">
        <v>720</v>
      </c>
      <c r="V234" s="42" t="s">
        <v>72</v>
      </c>
      <c r="W234" s="42" t="s">
        <v>70</v>
      </c>
      <c r="X234" s="42" t="s">
        <v>165</v>
      </c>
      <c r="Y234" s="42" t="s">
        <v>72</v>
      </c>
      <c r="Z234" s="42" t="s">
        <v>779</v>
      </c>
      <c r="AA234" s="42" t="s">
        <v>1111</v>
      </c>
      <c r="AB234" s="42" t="s">
        <v>72</v>
      </c>
      <c r="AC234" s="42"/>
      <c r="AD234" s="87"/>
    </row>
    <row r="235" s="11" customFormat="1" ht="38.25" spans="1:30">
      <c r="A235" s="42">
        <v>229</v>
      </c>
      <c r="B235" s="42" t="s">
        <v>23</v>
      </c>
      <c r="C235" s="42" t="s">
        <v>1077</v>
      </c>
      <c r="D235" s="42" t="s">
        <v>1112</v>
      </c>
      <c r="E235" s="48" t="s">
        <v>102</v>
      </c>
      <c r="F235" s="48" t="s">
        <v>1113</v>
      </c>
      <c r="G235" s="54" t="s">
        <v>65</v>
      </c>
      <c r="H235" s="48" t="s">
        <v>66</v>
      </c>
      <c r="I235" s="65" t="s">
        <v>1114</v>
      </c>
      <c r="J235" s="66">
        <v>80</v>
      </c>
      <c r="K235" s="66">
        <v>80</v>
      </c>
      <c r="L235" s="66">
        <v>80</v>
      </c>
      <c r="M235" s="66"/>
      <c r="N235" s="42" t="s">
        <v>82</v>
      </c>
      <c r="O235" s="76">
        <v>475</v>
      </c>
      <c r="P235" s="76">
        <v>1695</v>
      </c>
      <c r="Q235" s="76">
        <v>34</v>
      </c>
      <c r="R235" s="76">
        <v>123</v>
      </c>
      <c r="S235" s="82" t="s">
        <v>1115</v>
      </c>
      <c r="T235" s="82" t="s">
        <v>70</v>
      </c>
      <c r="U235" s="42" t="s">
        <v>1082</v>
      </c>
      <c r="V235" s="42" t="s">
        <v>72</v>
      </c>
      <c r="W235" s="42" t="s">
        <v>70</v>
      </c>
      <c r="X235" s="42" t="s">
        <v>165</v>
      </c>
      <c r="Y235" s="42" t="s">
        <v>70</v>
      </c>
      <c r="Z235" s="42" t="s">
        <v>683</v>
      </c>
      <c r="AA235" s="42" t="s">
        <v>1116</v>
      </c>
      <c r="AB235" s="42" t="s">
        <v>72</v>
      </c>
      <c r="AC235" s="42"/>
      <c r="AD235" s="87"/>
    </row>
    <row r="236" s="11" customFormat="1" ht="51" spans="1:30">
      <c r="A236" s="42">
        <v>230</v>
      </c>
      <c r="B236" s="42" t="s">
        <v>23</v>
      </c>
      <c r="C236" s="42" t="s">
        <v>1077</v>
      </c>
      <c r="D236" s="42" t="s">
        <v>1117</v>
      </c>
      <c r="E236" s="48" t="s">
        <v>102</v>
      </c>
      <c r="F236" s="48" t="s">
        <v>1118</v>
      </c>
      <c r="G236" s="54" t="s">
        <v>65</v>
      </c>
      <c r="H236" s="48" t="s">
        <v>66</v>
      </c>
      <c r="I236" s="65" t="s">
        <v>1119</v>
      </c>
      <c r="J236" s="66">
        <v>90</v>
      </c>
      <c r="K236" s="66">
        <v>90</v>
      </c>
      <c r="L236" s="66">
        <v>90</v>
      </c>
      <c r="M236" s="66"/>
      <c r="N236" s="42" t="s">
        <v>82</v>
      </c>
      <c r="O236" s="76">
        <v>432</v>
      </c>
      <c r="P236" s="76">
        <v>1260</v>
      </c>
      <c r="Q236" s="76">
        <v>12</v>
      </c>
      <c r="R236" s="76">
        <v>39</v>
      </c>
      <c r="S236" s="82" t="s">
        <v>1120</v>
      </c>
      <c r="T236" s="82" t="s">
        <v>70</v>
      </c>
      <c r="U236" s="42" t="s">
        <v>1121</v>
      </c>
      <c r="V236" s="42" t="s">
        <v>72</v>
      </c>
      <c r="W236" s="42" t="s">
        <v>70</v>
      </c>
      <c r="X236" s="42" t="s">
        <v>165</v>
      </c>
      <c r="Y236" s="42" t="s">
        <v>70</v>
      </c>
      <c r="Z236" s="42" t="s">
        <v>683</v>
      </c>
      <c r="AA236" s="42" t="s">
        <v>1122</v>
      </c>
      <c r="AB236" s="42" t="s">
        <v>72</v>
      </c>
      <c r="AC236" s="42"/>
      <c r="AD236" s="87"/>
    </row>
    <row r="237" s="11" customFormat="1" ht="25.5" spans="1:30">
      <c r="A237" s="42">
        <v>231</v>
      </c>
      <c r="B237" s="42" t="s">
        <v>23</v>
      </c>
      <c r="C237" s="42" t="s">
        <v>1077</v>
      </c>
      <c r="D237" s="42" t="s">
        <v>1078</v>
      </c>
      <c r="E237" s="48" t="s">
        <v>516</v>
      </c>
      <c r="F237" s="48" t="s">
        <v>1123</v>
      </c>
      <c r="G237" s="54" t="s">
        <v>65</v>
      </c>
      <c r="H237" s="48" t="s">
        <v>205</v>
      </c>
      <c r="I237" s="65" t="s">
        <v>1124</v>
      </c>
      <c r="J237" s="66">
        <v>55</v>
      </c>
      <c r="K237" s="66">
        <v>55</v>
      </c>
      <c r="L237" s="66">
        <v>55</v>
      </c>
      <c r="M237" s="66"/>
      <c r="N237" s="42" t="s">
        <v>82</v>
      </c>
      <c r="O237" s="76">
        <v>105</v>
      </c>
      <c r="P237" s="76">
        <v>275</v>
      </c>
      <c r="Q237" s="76">
        <v>4</v>
      </c>
      <c r="R237" s="76">
        <v>13</v>
      </c>
      <c r="S237" s="82" t="s">
        <v>1125</v>
      </c>
      <c r="T237" s="82" t="s">
        <v>70</v>
      </c>
      <c r="U237" s="42" t="s">
        <v>171</v>
      </c>
      <c r="V237" s="42" t="s">
        <v>72</v>
      </c>
      <c r="W237" s="42" t="s">
        <v>70</v>
      </c>
      <c r="X237" s="42" t="s">
        <v>165</v>
      </c>
      <c r="Y237" s="42" t="s">
        <v>70</v>
      </c>
      <c r="Z237" s="42" t="s">
        <v>683</v>
      </c>
      <c r="AA237" s="42" t="s">
        <v>1126</v>
      </c>
      <c r="AB237" s="42" t="s">
        <v>72</v>
      </c>
      <c r="AC237" s="42"/>
      <c r="AD237" s="87"/>
    </row>
    <row r="238" s="11" customFormat="1" ht="25.5" spans="1:30">
      <c r="A238" s="42">
        <v>232</v>
      </c>
      <c r="B238" s="42" t="s">
        <v>24</v>
      </c>
      <c r="C238" s="42" t="s">
        <v>1127</v>
      </c>
      <c r="D238" s="42" t="s">
        <v>1128</v>
      </c>
      <c r="E238" s="44" t="s">
        <v>580</v>
      </c>
      <c r="F238" s="44" t="s">
        <v>1129</v>
      </c>
      <c r="G238" s="54" t="s">
        <v>65</v>
      </c>
      <c r="H238" s="44" t="s">
        <v>66</v>
      </c>
      <c r="I238" s="45" t="s">
        <v>1130</v>
      </c>
      <c r="J238" s="66">
        <v>50</v>
      </c>
      <c r="K238" s="66">
        <v>50</v>
      </c>
      <c r="L238" s="66">
        <v>50</v>
      </c>
      <c r="M238" s="66">
        <v>0</v>
      </c>
      <c r="N238" s="44" t="s">
        <v>82</v>
      </c>
      <c r="O238" s="76">
        <v>599</v>
      </c>
      <c r="P238" s="76">
        <v>2056</v>
      </c>
      <c r="Q238" s="76">
        <v>101</v>
      </c>
      <c r="R238" s="76">
        <v>356</v>
      </c>
      <c r="S238" s="44" t="s">
        <v>1131</v>
      </c>
      <c r="T238" s="44" t="s">
        <v>70</v>
      </c>
      <c r="U238" s="44" t="s">
        <v>164</v>
      </c>
      <c r="V238" s="44" t="s">
        <v>72</v>
      </c>
      <c r="W238" s="44" t="s">
        <v>70</v>
      </c>
      <c r="X238" s="44" t="s">
        <v>70</v>
      </c>
      <c r="Y238" s="44" t="s">
        <v>72</v>
      </c>
      <c r="Z238" s="44" t="s">
        <v>1132</v>
      </c>
      <c r="AA238" s="42" t="s">
        <v>1128</v>
      </c>
      <c r="AB238" s="44" t="s">
        <v>72</v>
      </c>
      <c r="AC238" s="42"/>
      <c r="AD238" s="87"/>
    </row>
    <row r="239" s="11" customFormat="1" ht="25.5" spans="1:30">
      <c r="A239" s="42">
        <v>233</v>
      </c>
      <c r="B239" s="42" t="s">
        <v>24</v>
      </c>
      <c r="C239" s="42" t="s">
        <v>1127</v>
      </c>
      <c r="D239" s="42" t="s">
        <v>1133</v>
      </c>
      <c r="E239" s="44" t="s">
        <v>115</v>
      </c>
      <c r="F239" s="44" t="s">
        <v>1134</v>
      </c>
      <c r="G239" s="54" t="s">
        <v>65</v>
      </c>
      <c r="H239" s="44" t="s">
        <v>66</v>
      </c>
      <c r="I239" s="45" t="s">
        <v>1135</v>
      </c>
      <c r="J239" s="66">
        <v>55</v>
      </c>
      <c r="K239" s="66">
        <v>55</v>
      </c>
      <c r="L239" s="66">
        <v>55</v>
      </c>
      <c r="M239" s="66">
        <v>0</v>
      </c>
      <c r="N239" s="44" t="s">
        <v>82</v>
      </c>
      <c r="O239" s="76">
        <v>26</v>
      </c>
      <c r="P239" s="76">
        <v>86</v>
      </c>
      <c r="Q239" s="76">
        <v>4</v>
      </c>
      <c r="R239" s="76">
        <v>12</v>
      </c>
      <c r="S239" s="44" t="s">
        <v>1136</v>
      </c>
      <c r="T239" s="44" t="s">
        <v>70</v>
      </c>
      <c r="U239" s="44" t="s">
        <v>171</v>
      </c>
      <c r="V239" s="44" t="s">
        <v>72</v>
      </c>
      <c r="W239" s="44" t="s">
        <v>70</v>
      </c>
      <c r="X239" s="44" t="s">
        <v>70</v>
      </c>
      <c r="Y239" s="44" t="s">
        <v>70</v>
      </c>
      <c r="Z239" s="44" t="s">
        <v>1132</v>
      </c>
      <c r="AA239" s="42" t="s">
        <v>1133</v>
      </c>
      <c r="AB239" s="44" t="s">
        <v>72</v>
      </c>
      <c r="AC239" s="42"/>
      <c r="AD239" s="87"/>
    </row>
    <row r="240" s="11" customFormat="1" ht="51" spans="1:30">
      <c r="A240" s="42">
        <v>234</v>
      </c>
      <c r="B240" s="42" t="s">
        <v>24</v>
      </c>
      <c r="C240" s="42" t="s">
        <v>1127</v>
      </c>
      <c r="D240" s="42" t="s">
        <v>1137</v>
      </c>
      <c r="E240" s="44" t="s">
        <v>580</v>
      </c>
      <c r="F240" s="44" t="s">
        <v>1138</v>
      </c>
      <c r="G240" s="54" t="s">
        <v>65</v>
      </c>
      <c r="H240" s="44" t="s">
        <v>66</v>
      </c>
      <c r="I240" s="45" t="s">
        <v>1139</v>
      </c>
      <c r="J240" s="66">
        <v>72</v>
      </c>
      <c r="K240" s="66">
        <v>72</v>
      </c>
      <c r="L240" s="66">
        <v>72</v>
      </c>
      <c r="M240" s="66">
        <v>0</v>
      </c>
      <c r="N240" s="44" t="s">
        <v>82</v>
      </c>
      <c r="O240" s="76">
        <v>503</v>
      </c>
      <c r="P240" s="76">
        <v>1487</v>
      </c>
      <c r="Q240" s="76">
        <v>25</v>
      </c>
      <c r="R240" s="76">
        <v>71</v>
      </c>
      <c r="S240" s="44" t="s">
        <v>1140</v>
      </c>
      <c r="T240" s="44" t="s">
        <v>70</v>
      </c>
      <c r="U240" s="44" t="s">
        <v>164</v>
      </c>
      <c r="V240" s="44" t="s">
        <v>72</v>
      </c>
      <c r="W240" s="44" t="s">
        <v>70</v>
      </c>
      <c r="X240" s="44" t="s">
        <v>70</v>
      </c>
      <c r="Y240" s="44" t="s">
        <v>72</v>
      </c>
      <c r="Z240" s="44" t="s">
        <v>1132</v>
      </c>
      <c r="AA240" s="42" t="s">
        <v>1137</v>
      </c>
      <c r="AB240" s="44" t="s">
        <v>72</v>
      </c>
      <c r="AC240" s="42"/>
      <c r="AD240" s="87"/>
    </row>
    <row r="241" s="11" customFormat="1" ht="51" spans="1:30">
      <c r="A241" s="42">
        <v>235</v>
      </c>
      <c r="B241" s="42" t="s">
        <v>24</v>
      </c>
      <c r="C241" s="42" t="s">
        <v>1127</v>
      </c>
      <c r="D241" s="42" t="s">
        <v>1141</v>
      </c>
      <c r="E241" s="44" t="s">
        <v>240</v>
      </c>
      <c r="F241" s="44" t="s">
        <v>1142</v>
      </c>
      <c r="G241" s="54" t="s">
        <v>65</v>
      </c>
      <c r="H241" s="44" t="s">
        <v>66</v>
      </c>
      <c r="I241" s="45" t="s">
        <v>1143</v>
      </c>
      <c r="J241" s="66">
        <v>94</v>
      </c>
      <c r="K241" s="66">
        <v>94</v>
      </c>
      <c r="L241" s="66">
        <v>94</v>
      </c>
      <c r="M241" s="66">
        <v>0</v>
      </c>
      <c r="N241" s="44" t="s">
        <v>1144</v>
      </c>
      <c r="O241" s="76">
        <v>314</v>
      </c>
      <c r="P241" s="76">
        <v>1132</v>
      </c>
      <c r="Q241" s="76">
        <v>12</v>
      </c>
      <c r="R241" s="76">
        <v>44</v>
      </c>
      <c r="S241" s="44" t="s">
        <v>1145</v>
      </c>
      <c r="T241" s="44" t="s">
        <v>70</v>
      </c>
      <c r="U241" s="44" t="s">
        <v>171</v>
      </c>
      <c r="V241" s="44" t="s">
        <v>72</v>
      </c>
      <c r="W241" s="44" t="s">
        <v>70</v>
      </c>
      <c r="X241" s="44" t="s">
        <v>70</v>
      </c>
      <c r="Y241" s="44" t="s">
        <v>70</v>
      </c>
      <c r="Z241" s="44" t="s">
        <v>1132</v>
      </c>
      <c r="AA241" s="42" t="s">
        <v>1141</v>
      </c>
      <c r="AB241" s="44" t="s">
        <v>72</v>
      </c>
      <c r="AC241" s="42"/>
      <c r="AD241" s="87"/>
    </row>
    <row r="242" s="11" customFormat="1" ht="25.5" spans="1:30">
      <c r="A242" s="42">
        <v>236</v>
      </c>
      <c r="B242" s="42" t="s">
        <v>24</v>
      </c>
      <c r="C242" s="42" t="s">
        <v>1127</v>
      </c>
      <c r="D242" s="42" t="s">
        <v>1146</v>
      </c>
      <c r="E242" s="44" t="s">
        <v>322</v>
      </c>
      <c r="F242" s="44" t="s">
        <v>1147</v>
      </c>
      <c r="G242" s="54" t="s">
        <v>65</v>
      </c>
      <c r="H242" s="44" t="s">
        <v>66</v>
      </c>
      <c r="I242" s="45" t="s">
        <v>1148</v>
      </c>
      <c r="J242" s="66">
        <v>40</v>
      </c>
      <c r="K242" s="66">
        <v>40</v>
      </c>
      <c r="L242" s="66">
        <v>40</v>
      </c>
      <c r="M242" s="66">
        <v>0</v>
      </c>
      <c r="N242" s="44" t="s">
        <v>82</v>
      </c>
      <c r="O242" s="76">
        <v>90</v>
      </c>
      <c r="P242" s="76">
        <v>300</v>
      </c>
      <c r="Q242" s="76">
        <v>32</v>
      </c>
      <c r="R242" s="76">
        <v>116</v>
      </c>
      <c r="S242" s="44" t="s">
        <v>1149</v>
      </c>
      <c r="T242" s="44" t="s">
        <v>70</v>
      </c>
      <c r="U242" s="44" t="s">
        <v>164</v>
      </c>
      <c r="V242" s="44" t="s">
        <v>72</v>
      </c>
      <c r="W242" s="44" t="s">
        <v>70</v>
      </c>
      <c r="X242" s="44" t="s">
        <v>70</v>
      </c>
      <c r="Y242" s="44" t="s">
        <v>70</v>
      </c>
      <c r="Z242" s="44" t="s">
        <v>1132</v>
      </c>
      <c r="AA242" s="42" t="s">
        <v>1146</v>
      </c>
      <c r="AB242" s="44" t="s">
        <v>72</v>
      </c>
      <c r="AC242" s="42"/>
      <c r="AD242" s="87"/>
    </row>
    <row r="243" s="11" customFormat="1" ht="25.5" spans="1:30">
      <c r="A243" s="42">
        <v>237</v>
      </c>
      <c r="B243" s="42" t="s">
        <v>24</v>
      </c>
      <c r="C243" s="42" t="s">
        <v>1127</v>
      </c>
      <c r="D243" s="42" t="s">
        <v>1150</v>
      </c>
      <c r="E243" s="44" t="s">
        <v>122</v>
      </c>
      <c r="F243" s="44" t="s">
        <v>1151</v>
      </c>
      <c r="G243" s="54" t="s">
        <v>65</v>
      </c>
      <c r="H243" s="44" t="s">
        <v>66</v>
      </c>
      <c r="I243" s="45" t="s">
        <v>1152</v>
      </c>
      <c r="J243" s="66">
        <v>120</v>
      </c>
      <c r="K243" s="66">
        <v>120</v>
      </c>
      <c r="L243" s="66">
        <v>120</v>
      </c>
      <c r="M243" s="66">
        <v>0</v>
      </c>
      <c r="N243" s="44" t="s">
        <v>82</v>
      </c>
      <c r="O243" s="76">
        <v>180</v>
      </c>
      <c r="P243" s="76">
        <v>569</v>
      </c>
      <c r="Q243" s="76">
        <v>28</v>
      </c>
      <c r="R243" s="76">
        <v>82</v>
      </c>
      <c r="S243" s="44" t="s">
        <v>1153</v>
      </c>
      <c r="T243" s="44" t="s">
        <v>70</v>
      </c>
      <c r="U243" s="44" t="s">
        <v>164</v>
      </c>
      <c r="V243" s="44" t="s">
        <v>72</v>
      </c>
      <c r="W243" s="44" t="s">
        <v>70</v>
      </c>
      <c r="X243" s="44" t="s">
        <v>70</v>
      </c>
      <c r="Y243" s="44" t="s">
        <v>72</v>
      </c>
      <c r="Z243" s="44" t="s">
        <v>1132</v>
      </c>
      <c r="AA243" s="42" t="s">
        <v>1150</v>
      </c>
      <c r="AB243" s="44" t="s">
        <v>72</v>
      </c>
      <c r="AC243" s="42"/>
      <c r="AD243" s="87"/>
    </row>
    <row r="244" s="11" customFormat="1" ht="25.5" spans="1:30">
      <c r="A244" s="42">
        <v>238</v>
      </c>
      <c r="B244" s="42" t="s">
        <v>24</v>
      </c>
      <c r="C244" s="42" t="s">
        <v>1127</v>
      </c>
      <c r="D244" s="42" t="s">
        <v>1154</v>
      </c>
      <c r="E244" s="44" t="s">
        <v>245</v>
      </c>
      <c r="F244" s="44" t="s">
        <v>1155</v>
      </c>
      <c r="G244" s="54" t="s">
        <v>65</v>
      </c>
      <c r="H244" s="44" t="s">
        <v>66</v>
      </c>
      <c r="I244" s="45" t="s">
        <v>1156</v>
      </c>
      <c r="J244" s="66">
        <v>68</v>
      </c>
      <c r="K244" s="66">
        <v>68</v>
      </c>
      <c r="L244" s="66">
        <v>68</v>
      </c>
      <c r="M244" s="66">
        <v>0</v>
      </c>
      <c r="N244" s="44" t="s">
        <v>82</v>
      </c>
      <c r="O244" s="76">
        <v>661</v>
      </c>
      <c r="P244" s="76">
        <v>2017</v>
      </c>
      <c r="Q244" s="76">
        <v>23</v>
      </c>
      <c r="R244" s="76">
        <v>85</v>
      </c>
      <c r="S244" s="44" t="s">
        <v>1157</v>
      </c>
      <c r="T244" s="44" t="s">
        <v>70</v>
      </c>
      <c r="U244" s="44" t="s">
        <v>164</v>
      </c>
      <c r="V244" s="44" t="s">
        <v>72</v>
      </c>
      <c r="W244" s="44" t="s">
        <v>70</v>
      </c>
      <c r="X244" s="44" t="s">
        <v>72</v>
      </c>
      <c r="Y244" s="44" t="s">
        <v>72</v>
      </c>
      <c r="Z244" s="44" t="s">
        <v>1132</v>
      </c>
      <c r="AA244" s="42" t="s">
        <v>1154</v>
      </c>
      <c r="AB244" s="44" t="s">
        <v>72</v>
      </c>
      <c r="AC244" s="42"/>
      <c r="AD244" s="87"/>
    </row>
    <row r="245" s="11" customFormat="1" ht="38.25" spans="1:30">
      <c r="A245" s="42">
        <v>239</v>
      </c>
      <c r="B245" s="42" t="s">
        <v>24</v>
      </c>
      <c r="C245" s="42" t="s">
        <v>1127</v>
      </c>
      <c r="D245" s="42" t="s">
        <v>1158</v>
      </c>
      <c r="E245" s="44" t="s">
        <v>240</v>
      </c>
      <c r="F245" s="44" t="s">
        <v>1159</v>
      </c>
      <c r="G245" s="54" t="s">
        <v>65</v>
      </c>
      <c r="H245" s="44" t="s">
        <v>66</v>
      </c>
      <c r="I245" s="45" t="s">
        <v>1160</v>
      </c>
      <c r="J245" s="66">
        <v>68</v>
      </c>
      <c r="K245" s="66">
        <v>68</v>
      </c>
      <c r="L245" s="66">
        <v>68</v>
      </c>
      <c r="M245" s="66">
        <v>0</v>
      </c>
      <c r="N245" s="44" t="s">
        <v>82</v>
      </c>
      <c r="O245" s="76">
        <v>62</v>
      </c>
      <c r="P245" s="76">
        <v>225</v>
      </c>
      <c r="Q245" s="76">
        <v>4</v>
      </c>
      <c r="R245" s="76">
        <v>13</v>
      </c>
      <c r="S245" s="44" t="s">
        <v>1161</v>
      </c>
      <c r="T245" s="44" t="s">
        <v>70</v>
      </c>
      <c r="U245" s="44" t="s">
        <v>171</v>
      </c>
      <c r="V245" s="44" t="s">
        <v>72</v>
      </c>
      <c r="W245" s="44" t="s">
        <v>70</v>
      </c>
      <c r="X245" s="44" t="s">
        <v>70</v>
      </c>
      <c r="Y245" s="44" t="s">
        <v>70</v>
      </c>
      <c r="Z245" s="44" t="s">
        <v>1132</v>
      </c>
      <c r="AA245" s="42" t="s">
        <v>1158</v>
      </c>
      <c r="AB245" s="44" t="s">
        <v>72</v>
      </c>
      <c r="AC245" s="42"/>
      <c r="AD245" s="87"/>
    </row>
    <row r="246" s="11" customFormat="1" ht="25.5" spans="1:30">
      <c r="A246" s="42">
        <v>240</v>
      </c>
      <c r="B246" s="42" t="s">
        <v>24</v>
      </c>
      <c r="C246" s="42" t="s">
        <v>1127</v>
      </c>
      <c r="D246" s="42" t="s">
        <v>1133</v>
      </c>
      <c r="E246" s="44" t="s">
        <v>580</v>
      </c>
      <c r="F246" s="44" t="s">
        <v>1162</v>
      </c>
      <c r="G246" s="54" t="s">
        <v>65</v>
      </c>
      <c r="H246" s="44" t="s">
        <v>66</v>
      </c>
      <c r="I246" s="45" t="s">
        <v>1163</v>
      </c>
      <c r="J246" s="66">
        <v>45</v>
      </c>
      <c r="K246" s="66">
        <v>45</v>
      </c>
      <c r="L246" s="66">
        <v>45</v>
      </c>
      <c r="M246" s="66">
        <v>0</v>
      </c>
      <c r="N246" s="44" t="s">
        <v>82</v>
      </c>
      <c r="O246" s="76">
        <v>45</v>
      </c>
      <c r="P246" s="76">
        <v>161</v>
      </c>
      <c r="Q246" s="76">
        <v>2</v>
      </c>
      <c r="R246" s="76">
        <v>4</v>
      </c>
      <c r="S246" s="44" t="s">
        <v>1164</v>
      </c>
      <c r="T246" s="44" t="s">
        <v>70</v>
      </c>
      <c r="U246" s="44" t="s">
        <v>164</v>
      </c>
      <c r="V246" s="44" t="s">
        <v>72</v>
      </c>
      <c r="W246" s="44" t="s">
        <v>70</v>
      </c>
      <c r="X246" s="44" t="s">
        <v>70</v>
      </c>
      <c r="Y246" s="44" t="s">
        <v>70</v>
      </c>
      <c r="Z246" s="44" t="s">
        <v>1132</v>
      </c>
      <c r="AA246" s="42" t="s">
        <v>1133</v>
      </c>
      <c r="AB246" s="44" t="s">
        <v>72</v>
      </c>
      <c r="AC246" s="42"/>
      <c r="AD246" s="87"/>
    </row>
    <row r="247" s="11" customFormat="1" ht="80.25" spans="1:30">
      <c r="A247" s="42">
        <v>241</v>
      </c>
      <c r="B247" s="42" t="s">
        <v>24</v>
      </c>
      <c r="C247" s="42" t="s">
        <v>1127</v>
      </c>
      <c r="D247" s="42" t="s">
        <v>1165</v>
      </c>
      <c r="E247" s="44" t="s">
        <v>102</v>
      </c>
      <c r="F247" s="44" t="s">
        <v>1166</v>
      </c>
      <c r="G247" s="54" t="s">
        <v>65</v>
      </c>
      <c r="H247" s="44" t="s">
        <v>66</v>
      </c>
      <c r="I247" s="45" t="s">
        <v>1167</v>
      </c>
      <c r="J247" s="66">
        <v>74</v>
      </c>
      <c r="K247" s="66">
        <v>74</v>
      </c>
      <c r="L247" s="66">
        <v>74</v>
      </c>
      <c r="M247" s="66">
        <v>0</v>
      </c>
      <c r="N247" s="44" t="s">
        <v>82</v>
      </c>
      <c r="O247" s="76">
        <v>780</v>
      </c>
      <c r="P247" s="76">
        <v>3650</v>
      </c>
      <c r="Q247" s="76">
        <v>8</v>
      </c>
      <c r="R247" s="76">
        <v>31</v>
      </c>
      <c r="S247" s="44" t="s">
        <v>1168</v>
      </c>
      <c r="T247" s="44" t="s">
        <v>70</v>
      </c>
      <c r="U247" s="44" t="s">
        <v>164</v>
      </c>
      <c r="V247" s="44" t="s">
        <v>72</v>
      </c>
      <c r="W247" s="44" t="s">
        <v>70</v>
      </c>
      <c r="X247" s="44" t="s">
        <v>72</v>
      </c>
      <c r="Y247" s="44" t="s">
        <v>72</v>
      </c>
      <c r="Z247" s="44" t="s">
        <v>1132</v>
      </c>
      <c r="AA247" s="42" t="s">
        <v>1165</v>
      </c>
      <c r="AB247" s="44" t="s">
        <v>72</v>
      </c>
      <c r="AC247" s="42"/>
      <c r="AD247" s="87"/>
    </row>
    <row r="248" s="11" customFormat="1" ht="25.5" spans="1:30">
      <c r="A248" s="42">
        <v>242</v>
      </c>
      <c r="B248" s="42" t="s">
        <v>24</v>
      </c>
      <c r="C248" s="42" t="s">
        <v>1127</v>
      </c>
      <c r="D248" s="42" t="s">
        <v>1169</v>
      </c>
      <c r="E248" s="44" t="s">
        <v>580</v>
      </c>
      <c r="F248" s="44" t="s">
        <v>1170</v>
      </c>
      <c r="G248" s="54" t="s">
        <v>65</v>
      </c>
      <c r="H248" s="44" t="s">
        <v>66</v>
      </c>
      <c r="I248" s="45" t="s">
        <v>1171</v>
      </c>
      <c r="J248" s="66">
        <v>30</v>
      </c>
      <c r="K248" s="66">
        <v>30</v>
      </c>
      <c r="L248" s="66">
        <v>30</v>
      </c>
      <c r="M248" s="66">
        <v>0</v>
      </c>
      <c r="N248" s="44" t="s">
        <v>82</v>
      </c>
      <c r="O248" s="76">
        <v>904</v>
      </c>
      <c r="P248" s="76">
        <v>3122</v>
      </c>
      <c r="Q248" s="76">
        <v>50</v>
      </c>
      <c r="R248" s="76">
        <v>153</v>
      </c>
      <c r="S248" s="44" t="s">
        <v>1172</v>
      </c>
      <c r="T248" s="44" t="s">
        <v>70</v>
      </c>
      <c r="U248" s="44" t="s">
        <v>164</v>
      </c>
      <c r="V248" s="44" t="s">
        <v>72</v>
      </c>
      <c r="W248" s="44" t="s">
        <v>70</v>
      </c>
      <c r="X248" s="44" t="s">
        <v>72</v>
      </c>
      <c r="Y248" s="44" t="s">
        <v>72</v>
      </c>
      <c r="Z248" s="44" t="s">
        <v>1132</v>
      </c>
      <c r="AA248" s="42" t="s">
        <v>1169</v>
      </c>
      <c r="AB248" s="44" t="s">
        <v>72</v>
      </c>
      <c r="AC248" s="42"/>
      <c r="AD248" s="87"/>
    </row>
    <row r="249" s="11" customFormat="1" ht="25.5" spans="1:30">
      <c r="A249" s="42">
        <v>243</v>
      </c>
      <c r="B249" s="42" t="s">
        <v>24</v>
      </c>
      <c r="C249" s="42" t="s">
        <v>1127</v>
      </c>
      <c r="D249" s="42" t="s">
        <v>1173</v>
      </c>
      <c r="E249" s="44" t="s">
        <v>322</v>
      </c>
      <c r="F249" s="44" t="s">
        <v>1174</v>
      </c>
      <c r="G249" s="54" t="s">
        <v>65</v>
      </c>
      <c r="H249" s="44" t="s">
        <v>66</v>
      </c>
      <c r="I249" s="45" t="s">
        <v>1175</v>
      </c>
      <c r="J249" s="66">
        <v>65</v>
      </c>
      <c r="K249" s="66">
        <v>65</v>
      </c>
      <c r="L249" s="66">
        <v>65</v>
      </c>
      <c r="M249" s="66">
        <v>0</v>
      </c>
      <c r="N249" s="44" t="s">
        <v>82</v>
      </c>
      <c r="O249" s="76">
        <v>140</v>
      </c>
      <c r="P249" s="76">
        <v>474</v>
      </c>
      <c r="Q249" s="76">
        <v>8</v>
      </c>
      <c r="R249" s="76">
        <v>25</v>
      </c>
      <c r="S249" s="44" t="s">
        <v>1176</v>
      </c>
      <c r="T249" s="44" t="s">
        <v>70</v>
      </c>
      <c r="U249" s="44" t="s">
        <v>164</v>
      </c>
      <c r="V249" s="44" t="s">
        <v>72</v>
      </c>
      <c r="W249" s="44" t="s">
        <v>70</v>
      </c>
      <c r="X249" s="44" t="s">
        <v>70</v>
      </c>
      <c r="Y249" s="44" t="s">
        <v>70</v>
      </c>
      <c r="Z249" s="44" t="s">
        <v>1132</v>
      </c>
      <c r="AA249" s="42" t="s">
        <v>1173</v>
      </c>
      <c r="AB249" s="44" t="s">
        <v>72</v>
      </c>
      <c r="AC249" s="42"/>
      <c r="AD249" s="87"/>
    </row>
    <row r="250" s="11" customFormat="1" ht="25.5" spans="1:30">
      <c r="A250" s="42">
        <v>244</v>
      </c>
      <c r="B250" s="42" t="s">
        <v>24</v>
      </c>
      <c r="C250" s="42" t="s">
        <v>1127</v>
      </c>
      <c r="D250" s="42" t="s">
        <v>1177</v>
      </c>
      <c r="E250" s="44" t="s">
        <v>115</v>
      </c>
      <c r="F250" s="44" t="s">
        <v>1178</v>
      </c>
      <c r="G250" s="54" t="s">
        <v>65</v>
      </c>
      <c r="H250" s="44" t="s">
        <v>66</v>
      </c>
      <c r="I250" s="45" t="s">
        <v>1179</v>
      </c>
      <c r="J250" s="66">
        <v>45</v>
      </c>
      <c r="K250" s="66">
        <v>45</v>
      </c>
      <c r="L250" s="66">
        <v>45</v>
      </c>
      <c r="M250" s="66">
        <v>0</v>
      </c>
      <c r="N250" s="44" t="s">
        <v>82</v>
      </c>
      <c r="O250" s="76">
        <v>195</v>
      </c>
      <c r="P250" s="76">
        <v>655</v>
      </c>
      <c r="Q250" s="76">
        <v>7</v>
      </c>
      <c r="R250" s="76">
        <v>27</v>
      </c>
      <c r="S250" s="44" t="s">
        <v>1180</v>
      </c>
      <c r="T250" s="44" t="s">
        <v>70</v>
      </c>
      <c r="U250" s="44" t="s">
        <v>171</v>
      </c>
      <c r="V250" s="44" t="s">
        <v>72</v>
      </c>
      <c r="W250" s="44" t="s">
        <v>70</v>
      </c>
      <c r="X250" s="44" t="s">
        <v>70</v>
      </c>
      <c r="Y250" s="44" t="s">
        <v>70</v>
      </c>
      <c r="Z250" s="44" t="s">
        <v>1132</v>
      </c>
      <c r="AA250" s="42" t="s">
        <v>1177</v>
      </c>
      <c r="AB250" s="44" t="s">
        <v>72</v>
      </c>
      <c r="AC250" s="42"/>
      <c r="AD250" s="87"/>
    </row>
    <row r="251" s="11" customFormat="1" ht="38.25" spans="1:30">
      <c r="A251" s="42">
        <v>245</v>
      </c>
      <c r="B251" s="42" t="s">
        <v>24</v>
      </c>
      <c r="C251" s="42" t="s">
        <v>1127</v>
      </c>
      <c r="D251" s="42" t="s">
        <v>1181</v>
      </c>
      <c r="E251" s="44" t="s">
        <v>240</v>
      </c>
      <c r="F251" s="44" t="s">
        <v>1182</v>
      </c>
      <c r="G251" s="54" t="s">
        <v>65</v>
      </c>
      <c r="H251" s="44" t="s">
        <v>66</v>
      </c>
      <c r="I251" s="45" t="s">
        <v>1183</v>
      </c>
      <c r="J251" s="66">
        <v>45</v>
      </c>
      <c r="K251" s="66">
        <v>45</v>
      </c>
      <c r="L251" s="66">
        <v>45</v>
      </c>
      <c r="M251" s="66">
        <v>0</v>
      </c>
      <c r="N251" s="44" t="s">
        <v>1144</v>
      </c>
      <c r="O251" s="76">
        <v>141</v>
      </c>
      <c r="P251" s="76">
        <v>468</v>
      </c>
      <c r="Q251" s="76">
        <v>9</v>
      </c>
      <c r="R251" s="76">
        <v>32</v>
      </c>
      <c r="S251" s="44" t="s">
        <v>1184</v>
      </c>
      <c r="T251" s="44" t="s">
        <v>70</v>
      </c>
      <c r="U251" s="44" t="s">
        <v>171</v>
      </c>
      <c r="V251" s="44" t="s">
        <v>72</v>
      </c>
      <c r="W251" s="44" t="s">
        <v>70</v>
      </c>
      <c r="X251" s="44" t="s">
        <v>70</v>
      </c>
      <c r="Y251" s="44" t="s">
        <v>70</v>
      </c>
      <c r="Z251" s="44" t="s">
        <v>1132</v>
      </c>
      <c r="AA251" s="42" t="s">
        <v>1181</v>
      </c>
      <c r="AB251" s="44" t="s">
        <v>72</v>
      </c>
      <c r="AC251" s="42"/>
      <c r="AD251" s="87"/>
    </row>
    <row r="252" s="11" customFormat="1" ht="25.5" spans="1:30">
      <c r="A252" s="42">
        <v>246</v>
      </c>
      <c r="B252" s="42" t="s">
        <v>24</v>
      </c>
      <c r="C252" s="42" t="s">
        <v>1127</v>
      </c>
      <c r="D252" s="42" t="s">
        <v>1185</v>
      </c>
      <c r="E252" s="44" t="s">
        <v>115</v>
      </c>
      <c r="F252" s="44" t="s">
        <v>1186</v>
      </c>
      <c r="G252" s="54" t="s">
        <v>65</v>
      </c>
      <c r="H252" s="44" t="s">
        <v>66</v>
      </c>
      <c r="I252" s="45" t="s">
        <v>1187</v>
      </c>
      <c r="J252" s="66">
        <v>100</v>
      </c>
      <c r="K252" s="66">
        <v>100</v>
      </c>
      <c r="L252" s="66">
        <v>100</v>
      </c>
      <c r="M252" s="66">
        <v>0</v>
      </c>
      <c r="N252" s="44" t="s">
        <v>82</v>
      </c>
      <c r="O252" s="76">
        <v>204</v>
      </c>
      <c r="P252" s="76">
        <v>728</v>
      </c>
      <c r="Q252" s="76">
        <v>7</v>
      </c>
      <c r="R252" s="76">
        <v>20</v>
      </c>
      <c r="S252" s="44" t="s">
        <v>1136</v>
      </c>
      <c r="T252" s="44" t="s">
        <v>70</v>
      </c>
      <c r="U252" s="44" t="s">
        <v>171</v>
      </c>
      <c r="V252" s="44" t="s">
        <v>72</v>
      </c>
      <c r="W252" s="44" t="s">
        <v>70</v>
      </c>
      <c r="X252" s="44" t="s">
        <v>70</v>
      </c>
      <c r="Y252" s="44" t="s">
        <v>70</v>
      </c>
      <c r="Z252" s="44" t="s">
        <v>1132</v>
      </c>
      <c r="AA252" s="42" t="s">
        <v>1185</v>
      </c>
      <c r="AB252" s="44" t="s">
        <v>72</v>
      </c>
      <c r="AC252" s="42"/>
      <c r="AD252" s="87"/>
    </row>
    <row r="253" s="11" customFormat="1" ht="38.25" spans="1:30">
      <c r="A253" s="42">
        <v>247</v>
      </c>
      <c r="B253" s="42" t="s">
        <v>24</v>
      </c>
      <c r="C253" s="42" t="s">
        <v>1127</v>
      </c>
      <c r="D253" s="42" t="s">
        <v>1188</v>
      </c>
      <c r="E253" s="44" t="s">
        <v>322</v>
      </c>
      <c r="F253" s="44" t="s">
        <v>1189</v>
      </c>
      <c r="G253" s="54" t="s">
        <v>65</v>
      </c>
      <c r="H253" s="44" t="s">
        <v>66</v>
      </c>
      <c r="I253" s="45" t="s">
        <v>1190</v>
      </c>
      <c r="J253" s="66">
        <v>63</v>
      </c>
      <c r="K253" s="66">
        <v>63</v>
      </c>
      <c r="L253" s="66">
        <v>63</v>
      </c>
      <c r="M253" s="66">
        <v>0</v>
      </c>
      <c r="N253" s="44" t="s">
        <v>1191</v>
      </c>
      <c r="O253" s="76">
        <v>182</v>
      </c>
      <c r="P253" s="76">
        <v>654</v>
      </c>
      <c r="Q253" s="76">
        <v>61</v>
      </c>
      <c r="R253" s="76">
        <v>192</v>
      </c>
      <c r="S253" s="44" t="s">
        <v>1192</v>
      </c>
      <c r="T253" s="44" t="s">
        <v>70</v>
      </c>
      <c r="U253" s="44" t="s">
        <v>164</v>
      </c>
      <c r="V253" s="44" t="s">
        <v>72</v>
      </c>
      <c r="W253" s="44" t="s">
        <v>70</v>
      </c>
      <c r="X253" s="44" t="s">
        <v>70</v>
      </c>
      <c r="Y253" s="44" t="s">
        <v>70</v>
      </c>
      <c r="Z253" s="44" t="s">
        <v>1193</v>
      </c>
      <c r="AA253" s="42" t="s">
        <v>1188</v>
      </c>
      <c r="AB253" s="44" t="s">
        <v>72</v>
      </c>
      <c r="AC253" s="42"/>
      <c r="AD253" s="87"/>
    </row>
    <row r="254" s="11" customFormat="1" ht="51" spans="1:30">
      <c r="A254" s="42">
        <v>248</v>
      </c>
      <c r="B254" s="42" t="s">
        <v>24</v>
      </c>
      <c r="C254" s="42" t="s">
        <v>1127</v>
      </c>
      <c r="D254" s="42" t="s">
        <v>1194</v>
      </c>
      <c r="E254" s="44" t="s">
        <v>322</v>
      </c>
      <c r="F254" s="44" t="s">
        <v>1195</v>
      </c>
      <c r="G254" s="54" t="s">
        <v>65</v>
      </c>
      <c r="H254" s="44" t="s">
        <v>66</v>
      </c>
      <c r="I254" s="45" t="s">
        <v>1196</v>
      </c>
      <c r="J254" s="66">
        <v>35</v>
      </c>
      <c r="K254" s="66">
        <v>35</v>
      </c>
      <c r="L254" s="66">
        <v>35</v>
      </c>
      <c r="M254" s="66">
        <v>0</v>
      </c>
      <c r="N254" s="44" t="s">
        <v>1191</v>
      </c>
      <c r="O254" s="76">
        <v>535</v>
      </c>
      <c r="P254" s="76">
        <v>1908</v>
      </c>
      <c r="Q254" s="76">
        <v>108</v>
      </c>
      <c r="R254" s="76">
        <v>352</v>
      </c>
      <c r="S254" s="44" t="s">
        <v>1197</v>
      </c>
      <c r="T254" s="44" t="s">
        <v>70</v>
      </c>
      <c r="U254" s="44" t="s">
        <v>164</v>
      </c>
      <c r="V254" s="44" t="s">
        <v>72</v>
      </c>
      <c r="W254" s="44" t="s">
        <v>70</v>
      </c>
      <c r="X254" s="44" t="s">
        <v>70</v>
      </c>
      <c r="Y254" s="44" t="s">
        <v>70</v>
      </c>
      <c r="Z254" s="44" t="s">
        <v>1193</v>
      </c>
      <c r="AA254" s="42" t="s">
        <v>1194</v>
      </c>
      <c r="AB254" s="44" t="s">
        <v>72</v>
      </c>
      <c r="AC254" s="42"/>
      <c r="AD254" s="87"/>
    </row>
    <row r="255" s="11" customFormat="1" ht="25.5" spans="1:30">
      <c r="A255" s="42">
        <v>249</v>
      </c>
      <c r="B255" s="42" t="s">
        <v>24</v>
      </c>
      <c r="C255" s="42" t="s">
        <v>1127</v>
      </c>
      <c r="D255" s="42" t="s">
        <v>1198</v>
      </c>
      <c r="E255" s="44" t="s">
        <v>580</v>
      </c>
      <c r="F255" s="44" t="s">
        <v>1199</v>
      </c>
      <c r="G255" s="54" t="s">
        <v>65</v>
      </c>
      <c r="H255" s="44" t="s">
        <v>66</v>
      </c>
      <c r="I255" s="45" t="s">
        <v>1200</v>
      </c>
      <c r="J255" s="66">
        <v>80</v>
      </c>
      <c r="K255" s="66">
        <v>80</v>
      </c>
      <c r="L255" s="66">
        <v>80</v>
      </c>
      <c r="M255" s="66">
        <v>0</v>
      </c>
      <c r="N255" s="44" t="s">
        <v>82</v>
      </c>
      <c r="O255" s="76">
        <v>39</v>
      </c>
      <c r="P255" s="76">
        <v>147</v>
      </c>
      <c r="Q255" s="76">
        <v>3</v>
      </c>
      <c r="R255" s="76">
        <v>5</v>
      </c>
      <c r="S255" s="44" t="s">
        <v>1201</v>
      </c>
      <c r="T255" s="44" t="s">
        <v>70</v>
      </c>
      <c r="U255" s="44" t="s">
        <v>164</v>
      </c>
      <c r="V255" s="44" t="s">
        <v>72</v>
      </c>
      <c r="W255" s="44" t="s">
        <v>70</v>
      </c>
      <c r="X255" s="44" t="s">
        <v>70</v>
      </c>
      <c r="Y255" s="44" t="s">
        <v>70</v>
      </c>
      <c r="Z255" s="44" t="s">
        <v>1132</v>
      </c>
      <c r="AA255" s="42" t="s">
        <v>1198</v>
      </c>
      <c r="AB255" s="44" t="s">
        <v>72</v>
      </c>
      <c r="AC255" s="42"/>
      <c r="AD255" s="87"/>
    </row>
    <row r="256" s="11" customFormat="1" ht="42" spans="1:30">
      <c r="A256" s="42">
        <v>250</v>
      </c>
      <c r="B256" s="43" t="s">
        <v>24</v>
      </c>
      <c r="C256" s="43" t="s">
        <v>1202</v>
      </c>
      <c r="D256" s="43" t="s">
        <v>1203</v>
      </c>
      <c r="E256" s="44" t="s">
        <v>115</v>
      </c>
      <c r="F256" s="44" t="s">
        <v>1204</v>
      </c>
      <c r="G256" s="54" t="s">
        <v>65</v>
      </c>
      <c r="H256" s="44" t="s">
        <v>66</v>
      </c>
      <c r="I256" s="45" t="s">
        <v>1205</v>
      </c>
      <c r="J256" s="66">
        <v>297.97</v>
      </c>
      <c r="K256" s="66">
        <v>297.97</v>
      </c>
      <c r="L256" s="66">
        <v>170</v>
      </c>
      <c r="M256" s="66">
        <v>127.97</v>
      </c>
      <c r="N256" s="44" t="s">
        <v>1144</v>
      </c>
      <c r="O256" s="76">
        <v>134</v>
      </c>
      <c r="P256" s="76">
        <v>388</v>
      </c>
      <c r="Q256" s="76">
        <v>9</v>
      </c>
      <c r="R256" s="76">
        <v>17</v>
      </c>
      <c r="S256" s="44" t="s">
        <v>1206</v>
      </c>
      <c r="T256" s="44" t="s">
        <v>70</v>
      </c>
      <c r="U256" s="44" t="s">
        <v>171</v>
      </c>
      <c r="V256" s="44" t="s">
        <v>72</v>
      </c>
      <c r="W256" s="44" t="s">
        <v>70</v>
      </c>
      <c r="X256" s="44" t="s">
        <v>70</v>
      </c>
      <c r="Y256" s="44" t="s">
        <v>70</v>
      </c>
      <c r="Z256" s="44" t="s">
        <v>1132</v>
      </c>
      <c r="AA256" s="43" t="s">
        <v>1203</v>
      </c>
      <c r="AB256" s="44" t="s">
        <v>72</v>
      </c>
      <c r="AC256" s="42"/>
      <c r="AD256" s="87"/>
    </row>
    <row r="257" s="11" customFormat="1" ht="25.5" spans="1:30">
      <c r="A257" s="42">
        <v>251</v>
      </c>
      <c r="B257" s="43" t="s">
        <v>24</v>
      </c>
      <c r="C257" s="43" t="s">
        <v>1202</v>
      </c>
      <c r="D257" s="43" t="s">
        <v>1207</v>
      </c>
      <c r="E257" s="44" t="s">
        <v>115</v>
      </c>
      <c r="F257" s="44" t="s">
        <v>1208</v>
      </c>
      <c r="G257" s="54" t="s">
        <v>65</v>
      </c>
      <c r="H257" s="44" t="s">
        <v>66</v>
      </c>
      <c r="I257" s="45" t="s">
        <v>1209</v>
      </c>
      <c r="J257" s="66">
        <v>58</v>
      </c>
      <c r="K257" s="66">
        <v>58</v>
      </c>
      <c r="L257" s="66">
        <v>58</v>
      </c>
      <c r="M257" s="66">
        <v>0</v>
      </c>
      <c r="N257" s="44" t="s">
        <v>1144</v>
      </c>
      <c r="O257" s="76">
        <v>23</v>
      </c>
      <c r="P257" s="76">
        <v>69</v>
      </c>
      <c r="Q257" s="76">
        <v>3</v>
      </c>
      <c r="R257" s="76">
        <v>10</v>
      </c>
      <c r="S257" s="44" t="s">
        <v>1210</v>
      </c>
      <c r="T257" s="44" t="s">
        <v>70</v>
      </c>
      <c r="U257" s="44" t="s">
        <v>171</v>
      </c>
      <c r="V257" s="44" t="s">
        <v>72</v>
      </c>
      <c r="W257" s="44" t="s">
        <v>70</v>
      </c>
      <c r="X257" s="44" t="s">
        <v>70</v>
      </c>
      <c r="Y257" s="44" t="s">
        <v>70</v>
      </c>
      <c r="Z257" s="44" t="s">
        <v>1132</v>
      </c>
      <c r="AA257" s="43" t="s">
        <v>1207</v>
      </c>
      <c r="AB257" s="44" t="s">
        <v>72</v>
      </c>
      <c r="AC257" s="42"/>
      <c r="AD257" s="87"/>
    </row>
    <row r="258" s="11" customFormat="1" ht="29.25" spans="1:30">
      <c r="A258" s="42">
        <v>252</v>
      </c>
      <c r="B258" s="43" t="s">
        <v>24</v>
      </c>
      <c r="C258" s="43" t="s">
        <v>1202</v>
      </c>
      <c r="D258" s="43" t="s">
        <v>1211</v>
      </c>
      <c r="E258" s="44" t="s">
        <v>63</v>
      </c>
      <c r="F258" s="44" t="s">
        <v>1212</v>
      </c>
      <c r="G258" s="54" t="s">
        <v>65</v>
      </c>
      <c r="H258" s="44" t="s">
        <v>66</v>
      </c>
      <c r="I258" s="45" t="s">
        <v>1213</v>
      </c>
      <c r="J258" s="66">
        <v>70.94</v>
      </c>
      <c r="K258" s="66">
        <v>70.94</v>
      </c>
      <c r="L258" s="66">
        <v>69.34</v>
      </c>
      <c r="M258" s="66">
        <v>1.6</v>
      </c>
      <c r="N258" s="44" t="s">
        <v>82</v>
      </c>
      <c r="O258" s="76">
        <v>78</v>
      </c>
      <c r="P258" s="76">
        <v>275</v>
      </c>
      <c r="Q258" s="76">
        <v>26</v>
      </c>
      <c r="R258" s="76">
        <v>81</v>
      </c>
      <c r="S258" s="44" t="s">
        <v>1214</v>
      </c>
      <c r="T258" s="44" t="s">
        <v>70</v>
      </c>
      <c r="U258" s="44" t="s">
        <v>84</v>
      </c>
      <c r="V258" s="44" t="s">
        <v>72</v>
      </c>
      <c r="W258" s="44" t="s">
        <v>70</v>
      </c>
      <c r="X258" s="44" t="s">
        <v>70</v>
      </c>
      <c r="Y258" s="44" t="s">
        <v>72</v>
      </c>
      <c r="Z258" s="44" t="s">
        <v>1132</v>
      </c>
      <c r="AA258" s="43" t="s">
        <v>1211</v>
      </c>
      <c r="AB258" s="44" t="s">
        <v>72</v>
      </c>
      <c r="AC258" s="42"/>
      <c r="AD258" s="87"/>
    </row>
    <row r="259" s="11" customFormat="1" ht="25.5" spans="1:30">
      <c r="A259" s="42">
        <v>253</v>
      </c>
      <c r="B259" s="43" t="s">
        <v>24</v>
      </c>
      <c r="C259" s="43" t="s">
        <v>1202</v>
      </c>
      <c r="D259" s="43" t="s">
        <v>1215</v>
      </c>
      <c r="E259" s="44" t="s">
        <v>245</v>
      </c>
      <c r="F259" s="44" t="s">
        <v>1216</v>
      </c>
      <c r="G259" s="54" t="s">
        <v>65</v>
      </c>
      <c r="H259" s="44" t="s">
        <v>66</v>
      </c>
      <c r="I259" s="45" t="s">
        <v>1217</v>
      </c>
      <c r="J259" s="66">
        <v>81.07</v>
      </c>
      <c r="K259" s="66">
        <v>81.07</v>
      </c>
      <c r="L259" s="66">
        <v>80</v>
      </c>
      <c r="M259" s="66">
        <v>1.07</v>
      </c>
      <c r="N259" s="44" t="s">
        <v>82</v>
      </c>
      <c r="O259" s="76">
        <v>689</v>
      </c>
      <c r="P259" s="76">
        <v>2543</v>
      </c>
      <c r="Q259" s="76">
        <v>43</v>
      </c>
      <c r="R259" s="76">
        <v>132</v>
      </c>
      <c r="S259" s="44" t="s">
        <v>1218</v>
      </c>
      <c r="T259" s="44" t="s">
        <v>70</v>
      </c>
      <c r="U259" s="44" t="s">
        <v>164</v>
      </c>
      <c r="V259" s="44" t="s">
        <v>72</v>
      </c>
      <c r="W259" s="44" t="s">
        <v>70</v>
      </c>
      <c r="X259" s="44" t="s">
        <v>70</v>
      </c>
      <c r="Y259" s="44" t="s">
        <v>72</v>
      </c>
      <c r="Z259" s="44" t="s">
        <v>1132</v>
      </c>
      <c r="AA259" s="43" t="s">
        <v>1215</v>
      </c>
      <c r="AB259" s="44" t="s">
        <v>72</v>
      </c>
      <c r="AC259" s="42"/>
      <c r="AD259" s="87"/>
    </row>
    <row r="260" s="11" customFormat="1" ht="38.25" spans="1:30">
      <c r="A260" s="42">
        <v>254</v>
      </c>
      <c r="B260" s="43" t="s">
        <v>24</v>
      </c>
      <c r="C260" s="43" t="s">
        <v>1202</v>
      </c>
      <c r="D260" s="43" t="s">
        <v>1219</v>
      </c>
      <c r="E260" s="44" t="s">
        <v>322</v>
      </c>
      <c r="F260" s="44" t="s">
        <v>1220</v>
      </c>
      <c r="G260" s="54" t="s">
        <v>65</v>
      </c>
      <c r="H260" s="44" t="s">
        <v>66</v>
      </c>
      <c r="I260" s="45" t="s">
        <v>1221</v>
      </c>
      <c r="J260" s="66">
        <v>55</v>
      </c>
      <c r="K260" s="66">
        <v>55</v>
      </c>
      <c r="L260" s="66">
        <v>55</v>
      </c>
      <c r="M260" s="66">
        <v>0</v>
      </c>
      <c r="N260" s="44" t="s">
        <v>1191</v>
      </c>
      <c r="O260" s="76">
        <v>1131</v>
      </c>
      <c r="P260" s="76">
        <v>4313</v>
      </c>
      <c r="Q260" s="76">
        <v>187</v>
      </c>
      <c r="R260" s="76">
        <v>555</v>
      </c>
      <c r="S260" s="44" t="s">
        <v>1222</v>
      </c>
      <c r="T260" s="44" t="s">
        <v>70</v>
      </c>
      <c r="U260" s="44" t="s">
        <v>164</v>
      </c>
      <c r="V260" s="44" t="s">
        <v>165</v>
      </c>
      <c r="W260" s="44" t="s">
        <v>70</v>
      </c>
      <c r="X260" s="44" t="s">
        <v>70</v>
      </c>
      <c r="Y260" s="44" t="s">
        <v>72</v>
      </c>
      <c r="Z260" s="44" t="s">
        <v>1193</v>
      </c>
      <c r="AA260" s="43" t="s">
        <v>1219</v>
      </c>
      <c r="AB260" s="44" t="s">
        <v>72</v>
      </c>
      <c r="AC260" s="42"/>
      <c r="AD260" s="87"/>
    </row>
    <row r="261" s="11" customFormat="1" ht="29.25" spans="1:30">
      <c r="A261" s="42">
        <v>255</v>
      </c>
      <c r="B261" s="43" t="s">
        <v>24</v>
      </c>
      <c r="C261" s="43" t="s">
        <v>1202</v>
      </c>
      <c r="D261" s="43" t="s">
        <v>1223</v>
      </c>
      <c r="E261" s="44" t="s">
        <v>322</v>
      </c>
      <c r="F261" s="44" t="s">
        <v>1224</v>
      </c>
      <c r="G261" s="54" t="s">
        <v>65</v>
      </c>
      <c r="H261" s="44" t="s">
        <v>66</v>
      </c>
      <c r="I261" s="45" t="s">
        <v>1225</v>
      </c>
      <c r="J261" s="66">
        <v>76.78</v>
      </c>
      <c r="K261" s="66">
        <v>76.78</v>
      </c>
      <c r="L261" s="66">
        <v>76.78</v>
      </c>
      <c r="M261" s="66">
        <v>0</v>
      </c>
      <c r="N261" s="44" t="s">
        <v>82</v>
      </c>
      <c r="O261" s="76">
        <v>37</v>
      </c>
      <c r="P261" s="76">
        <v>126</v>
      </c>
      <c r="Q261" s="76">
        <v>14</v>
      </c>
      <c r="R261" s="76">
        <v>45</v>
      </c>
      <c r="S261" s="44" t="s">
        <v>1226</v>
      </c>
      <c r="T261" s="44" t="s">
        <v>70</v>
      </c>
      <c r="U261" s="44" t="s">
        <v>164</v>
      </c>
      <c r="V261" s="44" t="s">
        <v>165</v>
      </c>
      <c r="W261" s="44" t="s">
        <v>70</v>
      </c>
      <c r="X261" s="44" t="s">
        <v>70</v>
      </c>
      <c r="Y261" s="44" t="s">
        <v>72</v>
      </c>
      <c r="Z261" s="44" t="s">
        <v>1132</v>
      </c>
      <c r="AA261" s="43" t="s">
        <v>1223</v>
      </c>
      <c r="AB261" s="44" t="s">
        <v>72</v>
      </c>
      <c r="AC261" s="42"/>
      <c r="AD261" s="87"/>
    </row>
    <row r="262" s="11" customFormat="1" ht="25.5" spans="1:30">
      <c r="A262" s="42">
        <v>256</v>
      </c>
      <c r="B262" s="43" t="s">
        <v>24</v>
      </c>
      <c r="C262" s="43" t="s">
        <v>1202</v>
      </c>
      <c r="D262" s="43" t="s">
        <v>1227</v>
      </c>
      <c r="E262" s="44" t="s">
        <v>322</v>
      </c>
      <c r="F262" s="44" t="s">
        <v>1228</v>
      </c>
      <c r="G262" s="54" t="s">
        <v>65</v>
      </c>
      <c r="H262" s="44" t="s">
        <v>66</v>
      </c>
      <c r="I262" s="45" t="s">
        <v>1229</v>
      </c>
      <c r="J262" s="66">
        <v>83.9</v>
      </c>
      <c r="K262" s="66">
        <v>83.9</v>
      </c>
      <c r="L262" s="66">
        <v>83.9</v>
      </c>
      <c r="M262" s="66">
        <v>0</v>
      </c>
      <c r="N262" s="44" t="s">
        <v>82</v>
      </c>
      <c r="O262" s="76">
        <v>353</v>
      </c>
      <c r="P262" s="76">
        <v>1100</v>
      </c>
      <c r="Q262" s="76">
        <v>43</v>
      </c>
      <c r="R262" s="76">
        <v>111</v>
      </c>
      <c r="S262" s="44" t="s">
        <v>1230</v>
      </c>
      <c r="T262" s="44" t="s">
        <v>70</v>
      </c>
      <c r="U262" s="44" t="s">
        <v>164</v>
      </c>
      <c r="V262" s="44" t="s">
        <v>72</v>
      </c>
      <c r="W262" s="44" t="s">
        <v>70</v>
      </c>
      <c r="X262" s="44" t="s">
        <v>70</v>
      </c>
      <c r="Y262" s="44" t="s">
        <v>70</v>
      </c>
      <c r="Z262" s="44" t="s">
        <v>1132</v>
      </c>
      <c r="AA262" s="43" t="s">
        <v>1227</v>
      </c>
      <c r="AB262" s="44" t="s">
        <v>72</v>
      </c>
      <c r="AC262" s="42"/>
      <c r="AD262" s="87"/>
    </row>
    <row r="263" s="11" customFormat="1" ht="25.5" spans="1:30">
      <c r="A263" s="42">
        <v>257</v>
      </c>
      <c r="B263" s="43" t="s">
        <v>24</v>
      </c>
      <c r="C263" s="43" t="s">
        <v>1202</v>
      </c>
      <c r="D263" s="43" t="s">
        <v>1231</v>
      </c>
      <c r="E263" s="44" t="s">
        <v>63</v>
      </c>
      <c r="F263" s="44" t="s">
        <v>1232</v>
      </c>
      <c r="G263" s="54" t="s">
        <v>65</v>
      </c>
      <c r="H263" s="44" t="s">
        <v>66</v>
      </c>
      <c r="I263" s="45" t="s">
        <v>1233</v>
      </c>
      <c r="J263" s="66">
        <v>40</v>
      </c>
      <c r="K263" s="66">
        <v>40</v>
      </c>
      <c r="L263" s="66">
        <v>40</v>
      </c>
      <c r="M263" s="66">
        <v>0</v>
      </c>
      <c r="N263" s="44" t="s">
        <v>82</v>
      </c>
      <c r="O263" s="76">
        <v>37</v>
      </c>
      <c r="P263" s="76">
        <v>147</v>
      </c>
      <c r="Q263" s="76">
        <v>3</v>
      </c>
      <c r="R263" s="76">
        <v>6</v>
      </c>
      <c r="S263" s="44" t="s">
        <v>1234</v>
      </c>
      <c r="T263" s="44" t="s">
        <v>70</v>
      </c>
      <c r="U263" s="44" t="s">
        <v>164</v>
      </c>
      <c r="V263" s="44" t="s">
        <v>72</v>
      </c>
      <c r="W263" s="44" t="s">
        <v>70</v>
      </c>
      <c r="X263" s="44" t="s">
        <v>70</v>
      </c>
      <c r="Y263" s="44" t="s">
        <v>70</v>
      </c>
      <c r="Z263" s="44" t="s">
        <v>1132</v>
      </c>
      <c r="AA263" s="43" t="s">
        <v>1231</v>
      </c>
      <c r="AB263" s="44" t="s">
        <v>72</v>
      </c>
      <c r="AC263" s="42"/>
      <c r="AD263" s="87"/>
    </row>
    <row r="264" s="11" customFormat="1" ht="25.5" spans="1:30">
      <c r="A264" s="42">
        <v>258</v>
      </c>
      <c r="B264" s="43" t="s">
        <v>24</v>
      </c>
      <c r="C264" s="43" t="s">
        <v>1202</v>
      </c>
      <c r="D264" s="43" t="s">
        <v>1235</v>
      </c>
      <c r="E264" s="44" t="s">
        <v>63</v>
      </c>
      <c r="F264" s="44" t="s">
        <v>1236</v>
      </c>
      <c r="G264" s="54" t="s">
        <v>65</v>
      </c>
      <c r="H264" s="44" t="s">
        <v>66</v>
      </c>
      <c r="I264" s="45" t="s">
        <v>1237</v>
      </c>
      <c r="J264" s="66">
        <v>73</v>
      </c>
      <c r="K264" s="66">
        <v>73</v>
      </c>
      <c r="L264" s="66">
        <v>73</v>
      </c>
      <c r="M264" s="66">
        <v>0</v>
      </c>
      <c r="N264" s="44" t="s">
        <v>82</v>
      </c>
      <c r="O264" s="76">
        <v>564</v>
      </c>
      <c r="P264" s="76">
        <v>1921</v>
      </c>
      <c r="Q264" s="76">
        <v>51</v>
      </c>
      <c r="R264" s="76">
        <v>149</v>
      </c>
      <c r="S264" s="44" t="s">
        <v>1238</v>
      </c>
      <c r="T264" s="44" t="s">
        <v>70</v>
      </c>
      <c r="U264" s="44" t="s">
        <v>164</v>
      </c>
      <c r="V264" s="44" t="s">
        <v>72</v>
      </c>
      <c r="W264" s="44" t="s">
        <v>70</v>
      </c>
      <c r="X264" s="44" t="s">
        <v>72</v>
      </c>
      <c r="Y264" s="44" t="s">
        <v>70</v>
      </c>
      <c r="Z264" s="44" t="s">
        <v>1132</v>
      </c>
      <c r="AA264" s="43" t="s">
        <v>1235</v>
      </c>
      <c r="AB264" s="44" t="s">
        <v>72</v>
      </c>
      <c r="AC264" s="42"/>
      <c r="AD264" s="87"/>
    </row>
    <row r="265" s="11" customFormat="1" ht="29.25" spans="1:30">
      <c r="A265" s="42">
        <v>259</v>
      </c>
      <c r="B265" s="43" t="s">
        <v>24</v>
      </c>
      <c r="C265" s="43" t="s">
        <v>1202</v>
      </c>
      <c r="D265" s="43" t="s">
        <v>1239</v>
      </c>
      <c r="E265" s="44" t="s">
        <v>372</v>
      </c>
      <c r="F265" s="44" t="s">
        <v>1240</v>
      </c>
      <c r="G265" s="54" t="s">
        <v>65</v>
      </c>
      <c r="H265" s="44" t="s">
        <v>66</v>
      </c>
      <c r="I265" s="45" t="s">
        <v>1241</v>
      </c>
      <c r="J265" s="66">
        <v>50</v>
      </c>
      <c r="K265" s="66">
        <v>50</v>
      </c>
      <c r="L265" s="66">
        <v>50</v>
      </c>
      <c r="M265" s="66">
        <v>0</v>
      </c>
      <c r="N265" s="44" t="s">
        <v>82</v>
      </c>
      <c r="O265" s="76">
        <v>65</v>
      </c>
      <c r="P265" s="76">
        <v>253</v>
      </c>
      <c r="Q265" s="76">
        <v>8</v>
      </c>
      <c r="R265" s="76">
        <v>26</v>
      </c>
      <c r="S265" s="44" t="s">
        <v>1242</v>
      </c>
      <c r="T265" s="44" t="s">
        <v>70</v>
      </c>
      <c r="U265" s="44" t="s">
        <v>164</v>
      </c>
      <c r="V265" s="44" t="s">
        <v>72</v>
      </c>
      <c r="W265" s="44" t="s">
        <v>70</v>
      </c>
      <c r="X265" s="44" t="s">
        <v>70</v>
      </c>
      <c r="Y265" s="44" t="s">
        <v>72</v>
      </c>
      <c r="Z265" s="44" t="s">
        <v>1132</v>
      </c>
      <c r="AA265" s="43" t="s">
        <v>1239</v>
      </c>
      <c r="AB265" s="44" t="s">
        <v>72</v>
      </c>
      <c r="AC265" s="42"/>
      <c r="AD265" s="87"/>
    </row>
    <row r="266" s="11" customFormat="1" ht="38.25" spans="1:30">
      <c r="A266" s="42">
        <v>260</v>
      </c>
      <c r="B266" s="43" t="s">
        <v>24</v>
      </c>
      <c r="C266" s="43" t="s">
        <v>1202</v>
      </c>
      <c r="D266" s="43" t="s">
        <v>1243</v>
      </c>
      <c r="E266" s="44" t="s">
        <v>115</v>
      </c>
      <c r="F266" s="43" t="s">
        <v>1244</v>
      </c>
      <c r="G266" s="54" t="s">
        <v>65</v>
      </c>
      <c r="H266" s="43" t="s">
        <v>66</v>
      </c>
      <c r="I266" s="67" t="s">
        <v>1245</v>
      </c>
      <c r="J266" s="66">
        <v>482.14</v>
      </c>
      <c r="K266" s="66">
        <v>482.14</v>
      </c>
      <c r="L266" s="66">
        <v>482.14</v>
      </c>
      <c r="M266" s="66">
        <v>0</v>
      </c>
      <c r="N266" s="43" t="s">
        <v>1246</v>
      </c>
      <c r="O266" s="76">
        <v>1547</v>
      </c>
      <c r="P266" s="76">
        <v>5578</v>
      </c>
      <c r="Q266" s="76">
        <v>49</v>
      </c>
      <c r="R266" s="76">
        <v>168</v>
      </c>
      <c r="S266" s="43" t="s">
        <v>1247</v>
      </c>
      <c r="T266" s="43" t="s">
        <v>70</v>
      </c>
      <c r="U266" s="43" t="s">
        <v>171</v>
      </c>
      <c r="V266" s="43" t="s">
        <v>72</v>
      </c>
      <c r="W266" s="43" t="s">
        <v>70</v>
      </c>
      <c r="X266" s="43" t="s">
        <v>70</v>
      </c>
      <c r="Y266" s="43" t="s">
        <v>70</v>
      </c>
      <c r="Z266" s="43" t="s">
        <v>1132</v>
      </c>
      <c r="AA266" s="43" t="s">
        <v>1243</v>
      </c>
      <c r="AB266" s="43" t="s">
        <v>72</v>
      </c>
      <c r="AC266" s="42"/>
      <c r="AD266" s="87"/>
    </row>
    <row r="267" s="11" customFormat="1" ht="63.75" spans="1:30">
      <c r="A267" s="42">
        <v>261</v>
      </c>
      <c r="B267" s="42" t="s">
        <v>24</v>
      </c>
      <c r="C267" s="42" t="s">
        <v>1248</v>
      </c>
      <c r="D267" s="42" t="s">
        <v>1249</v>
      </c>
      <c r="E267" s="44" t="s">
        <v>115</v>
      </c>
      <c r="F267" s="44" t="s">
        <v>1250</v>
      </c>
      <c r="G267" s="54" t="s">
        <v>65</v>
      </c>
      <c r="H267" s="44" t="s">
        <v>66</v>
      </c>
      <c r="I267" s="45" t="s">
        <v>1251</v>
      </c>
      <c r="J267" s="66">
        <v>140</v>
      </c>
      <c r="K267" s="66">
        <v>140</v>
      </c>
      <c r="L267" s="66">
        <v>130</v>
      </c>
      <c r="M267" s="66">
        <v>10</v>
      </c>
      <c r="N267" s="44" t="s">
        <v>82</v>
      </c>
      <c r="O267" s="76">
        <v>201</v>
      </c>
      <c r="P267" s="76">
        <v>641</v>
      </c>
      <c r="Q267" s="76">
        <v>4</v>
      </c>
      <c r="R267" s="76">
        <v>20</v>
      </c>
      <c r="S267" s="44" t="s">
        <v>1252</v>
      </c>
      <c r="T267" s="44" t="s">
        <v>70</v>
      </c>
      <c r="U267" s="105" t="s">
        <v>164</v>
      </c>
      <c r="V267" s="44" t="s">
        <v>72</v>
      </c>
      <c r="W267" s="44" t="s">
        <v>70</v>
      </c>
      <c r="X267" s="44" t="s">
        <v>70</v>
      </c>
      <c r="Y267" s="44" t="s">
        <v>70</v>
      </c>
      <c r="Z267" s="44" t="s">
        <v>1132</v>
      </c>
      <c r="AA267" s="42" t="s">
        <v>1249</v>
      </c>
      <c r="AB267" s="44" t="s">
        <v>72</v>
      </c>
      <c r="AC267" s="42"/>
      <c r="AD267" s="87"/>
    </row>
    <row r="268" s="11" customFormat="1" ht="54.75" spans="1:30">
      <c r="A268" s="42">
        <v>262</v>
      </c>
      <c r="B268" s="42" t="s">
        <v>24</v>
      </c>
      <c r="C268" s="42" t="s">
        <v>1248</v>
      </c>
      <c r="D268" s="42" t="s">
        <v>1253</v>
      </c>
      <c r="E268" s="44" t="s">
        <v>1254</v>
      </c>
      <c r="F268" s="44" t="s">
        <v>1255</v>
      </c>
      <c r="G268" s="54" t="s">
        <v>65</v>
      </c>
      <c r="H268" s="44" t="s">
        <v>66</v>
      </c>
      <c r="I268" s="45" t="s">
        <v>1256</v>
      </c>
      <c r="J268" s="66">
        <v>33</v>
      </c>
      <c r="K268" s="66">
        <v>33</v>
      </c>
      <c r="L268" s="66">
        <v>33</v>
      </c>
      <c r="M268" s="66">
        <v>0</v>
      </c>
      <c r="N268" s="44" t="s">
        <v>82</v>
      </c>
      <c r="O268" s="76">
        <v>30</v>
      </c>
      <c r="P268" s="76">
        <v>114</v>
      </c>
      <c r="Q268" s="76">
        <v>2</v>
      </c>
      <c r="R268" s="76">
        <v>6</v>
      </c>
      <c r="S268" s="105" t="s">
        <v>1257</v>
      </c>
      <c r="T268" s="105" t="s">
        <v>70</v>
      </c>
      <c r="U268" s="105" t="s">
        <v>164</v>
      </c>
      <c r="V268" s="105" t="s">
        <v>72</v>
      </c>
      <c r="W268" s="105" t="s">
        <v>70</v>
      </c>
      <c r="X268" s="105" t="s">
        <v>70</v>
      </c>
      <c r="Y268" s="105" t="s">
        <v>70</v>
      </c>
      <c r="Z268" s="44" t="s">
        <v>1132</v>
      </c>
      <c r="AA268" s="42" t="s">
        <v>1253</v>
      </c>
      <c r="AB268" s="44" t="s">
        <v>72</v>
      </c>
      <c r="AC268" s="42"/>
      <c r="AD268" s="87"/>
    </row>
    <row r="269" s="11" customFormat="1" ht="63.75" spans="1:30">
      <c r="A269" s="42">
        <v>263</v>
      </c>
      <c r="B269" s="42" t="s">
        <v>24</v>
      </c>
      <c r="C269" s="42" t="s">
        <v>1248</v>
      </c>
      <c r="D269" s="42" t="s">
        <v>1258</v>
      </c>
      <c r="E269" s="44" t="s">
        <v>102</v>
      </c>
      <c r="F269" s="44" t="s">
        <v>1259</v>
      </c>
      <c r="G269" s="54" t="s">
        <v>65</v>
      </c>
      <c r="H269" s="44" t="s">
        <v>66</v>
      </c>
      <c r="I269" s="45" t="s">
        <v>1260</v>
      </c>
      <c r="J269" s="66">
        <v>100</v>
      </c>
      <c r="K269" s="66">
        <v>100</v>
      </c>
      <c r="L269" s="66">
        <v>100</v>
      </c>
      <c r="M269" s="66">
        <v>0</v>
      </c>
      <c r="N269" s="44" t="s">
        <v>82</v>
      </c>
      <c r="O269" s="76">
        <v>327</v>
      </c>
      <c r="P269" s="76">
        <v>1068</v>
      </c>
      <c r="Q269" s="76">
        <v>115</v>
      </c>
      <c r="R269" s="76">
        <v>447</v>
      </c>
      <c r="S269" s="105" t="s">
        <v>1261</v>
      </c>
      <c r="T269" s="105" t="s">
        <v>70</v>
      </c>
      <c r="U269" s="105" t="s">
        <v>164</v>
      </c>
      <c r="V269" s="105" t="s">
        <v>72</v>
      </c>
      <c r="W269" s="105" t="s">
        <v>70</v>
      </c>
      <c r="X269" s="105" t="s">
        <v>70</v>
      </c>
      <c r="Y269" s="105" t="s">
        <v>72</v>
      </c>
      <c r="Z269" s="44" t="s">
        <v>1132</v>
      </c>
      <c r="AA269" s="42" t="s">
        <v>1258</v>
      </c>
      <c r="AB269" s="44" t="s">
        <v>72</v>
      </c>
      <c r="AC269" s="42"/>
      <c r="AD269" s="87"/>
    </row>
    <row r="270" s="11" customFormat="1" ht="51" spans="1:30">
      <c r="A270" s="42">
        <v>264</v>
      </c>
      <c r="B270" s="42" t="s">
        <v>24</v>
      </c>
      <c r="C270" s="42" t="s">
        <v>1248</v>
      </c>
      <c r="D270" s="42" t="s">
        <v>1262</v>
      </c>
      <c r="E270" s="44" t="s">
        <v>115</v>
      </c>
      <c r="F270" s="44" t="s">
        <v>1263</v>
      </c>
      <c r="G270" s="54" t="s">
        <v>65</v>
      </c>
      <c r="H270" s="44" t="s">
        <v>66</v>
      </c>
      <c r="I270" s="45" t="s">
        <v>1264</v>
      </c>
      <c r="J270" s="66">
        <v>100</v>
      </c>
      <c r="K270" s="66">
        <v>100</v>
      </c>
      <c r="L270" s="66">
        <v>100</v>
      </c>
      <c r="M270" s="68">
        <v>0</v>
      </c>
      <c r="N270" s="44" t="s">
        <v>82</v>
      </c>
      <c r="O270" s="76">
        <v>90</v>
      </c>
      <c r="P270" s="76">
        <v>235</v>
      </c>
      <c r="Q270" s="76">
        <v>4</v>
      </c>
      <c r="R270" s="76">
        <v>11</v>
      </c>
      <c r="S270" s="105" t="s">
        <v>1265</v>
      </c>
      <c r="T270" s="105" t="s">
        <v>70</v>
      </c>
      <c r="U270" s="105" t="s">
        <v>164</v>
      </c>
      <c r="V270" s="105" t="s">
        <v>72</v>
      </c>
      <c r="W270" s="105" t="s">
        <v>70</v>
      </c>
      <c r="X270" s="105" t="s">
        <v>70</v>
      </c>
      <c r="Y270" s="105" t="s">
        <v>70</v>
      </c>
      <c r="Z270" s="44" t="s">
        <v>1132</v>
      </c>
      <c r="AA270" s="42" t="s">
        <v>1262</v>
      </c>
      <c r="AB270" s="44" t="s">
        <v>72</v>
      </c>
      <c r="AC270" s="42"/>
      <c r="AD270" s="87"/>
    </row>
    <row r="271" s="11" customFormat="1" ht="51" spans="1:30">
      <c r="A271" s="42">
        <v>265</v>
      </c>
      <c r="B271" s="42" t="s">
        <v>24</v>
      </c>
      <c r="C271" s="42" t="s">
        <v>1248</v>
      </c>
      <c r="D271" s="42" t="s">
        <v>1266</v>
      </c>
      <c r="E271" s="44" t="s">
        <v>115</v>
      </c>
      <c r="F271" s="44" t="s">
        <v>1267</v>
      </c>
      <c r="G271" s="54" t="s">
        <v>65</v>
      </c>
      <c r="H271" s="44" t="s">
        <v>66</v>
      </c>
      <c r="I271" s="45" t="s">
        <v>1268</v>
      </c>
      <c r="J271" s="66">
        <v>110</v>
      </c>
      <c r="K271" s="66">
        <v>110</v>
      </c>
      <c r="L271" s="66">
        <v>110</v>
      </c>
      <c r="M271" s="66">
        <v>0</v>
      </c>
      <c r="N271" s="44" t="s">
        <v>82</v>
      </c>
      <c r="O271" s="76">
        <v>113</v>
      </c>
      <c r="P271" s="76">
        <v>344</v>
      </c>
      <c r="Q271" s="76">
        <v>7</v>
      </c>
      <c r="R271" s="76">
        <v>22</v>
      </c>
      <c r="S271" s="105" t="s">
        <v>1269</v>
      </c>
      <c r="T271" s="105" t="s">
        <v>70</v>
      </c>
      <c r="U271" s="105" t="s">
        <v>164</v>
      </c>
      <c r="V271" s="105" t="s">
        <v>72</v>
      </c>
      <c r="W271" s="105" t="s">
        <v>70</v>
      </c>
      <c r="X271" s="105" t="s">
        <v>70</v>
      </c>
      <c r="Y271" s="105" t="s">
        <v>72</v>
      </c>
      <c r="Z271" s="44" t="s">
        <v>1132</v>
      </c>
      <c r="AA271" s="42" t="s">
        <v>1266</v>
      </c>
      <c r="AB271" s="44" t="s">
        <v>72</v>
      </c>
      <c r="AC271" s="42"/>
      <c r="AD271" s="87"/>
    </row>
    <row r="272" s="11" customFormat="1" ht="76.5" spans="1:30">
      <c r="A272" s="42">
        <v>266</v>
      </c>
      <c r="B272" s="42" t="s">
        <v>24</v>
      </c>
      <c r="C272" s="42" t="s">
        <v>1248</v>
      </c>
      <c r="D272" s="42" t="s">
        <v>1270</v>
      </c>
      <c r="E272" s="44" t="s">
        <v>322</v>
      </c>
      <c r="F272" s="44" t="s">
        <v>1271</v>
      </c>
      <c r="G272" s="54" t="s">
        <v>65</v>
      </c>
      <c r="H272" s="44" t="s">
        <v>66</v>
      </c>
      <c r="I272" s="45" t="s">
        <v>1272</v>
      </c>
      <c r="J272" s="66">
        <v>90</v>
      </c>
      <c r="K272" s="66">
        <v>90</v>
      </c>
      <c r="L272" s="66">
        <v>90</v>
      </c>
      <c r="M272" s="68">
        <v>0</v>
      </c>
      <c r="N272" s="44" t="s">
        <v>82</v>
      </c>
      <c r="O272" s="76">
        <v>424</v>
      </c>
      <c r="P272" s="76">
        <v>1309</v>
      </c>
      <c r="Q272" s="76">
        <v>68</v>
      </c>
      <c r="R272" s="76">
        <v>240</v>
      </c>
      <c r="S272" s="105" t="s">
        <v>1273</v>
      </c>
      <c r="T272" s="105" t="s">
        <v>70</v>
      </c>
      <c r="U272" s="105" t="s">
        <v>249</v>
      </c>
      <c r="V272" s="105" t="s">
        <v>72</v>
      </c>
      <c r="W272" s="105" t="s">
        <v>70</v>
      </c>
      <c r="X272" s="105" t="s">
        <v>70</v>
      </c>
      <c r="Y272" s="105" t="s">
        <v>72</v>
      </c>
      <c r="Z272" s="44" t="s">
        <v>1132</v>
      </c>
      <c r="AA272" s="42" t="s">
        <v>1270</v>
      </c>
      <c r="AB272" s="44" t="s">
        <v>72</v>
      </c>
      <c r="AC272" s="42"/>
      <c r="AD272" s="87"/>
    </row>
    <row r="273" s="11" customFormat="1" ht="38.25" spans="1:30">
      <c r="A273" s="42">
        <v>267</v>
      </c>
      <c r="B273" s="42" t="s">
        <v>24</v>
      </c>
      <c r="C273" s="42" t="s">
        <v>1248</v>
      </c>
      <c r="D273" s="42" t="s">
        <v>1274</v>
      </c>
      <c r="E273" s="44" t="s">
        <v>115</v>
      </c>
      <c r="F273" s="44" t="s">
        <v>1275</v>
      </c>
      <c r="G273" s="54" t="s">
        <v>65</v>
      </c>
      <c r="H273" s="44" t="s">
        <v>66</v>
      </c>
      <c r="I273" s="45" t="s">
        <v>1276</v>
      </c>
      <c r="J273" s="66">
        <v>132</v>
      </c>
      <c r="K273" s="66">
        <v>132</v>
      </c>
      <c r="L273" s="66">
        <v>132</v>
      </c>
      <c r="M273" s="68">
        <v>0</v>
      </c>
      <c r="N273" s="44" t="s">
        <v>82</v>
      </c>
      <c r="O273" s="76">
        <v>553</v>
      </c>
      <c r="P273" s="76">
        <v>1633</v>
      </c>
      <c r="Q273" s="76">
        <v>15</v>
      </c>
      <c r="R273" s="76">
        <v>54</v>
      </c>
      <c r="S273" s="105" t="s">
        <v>1277</v>
      </c>
      <c r="T273" s="105" t="s">
        <v>70</v>
      </c>
      <c r="U273" s="105" t="s">
        <v>164</v>
      </c>
      <c r="V273" s="105" t="s">
        <v>72</v>
      </c>
      <c r="W273" s="105" t="s">
        <v>70</v>
      </c>
      <c r="X273" s="105" t="s">
        <v>70</v>
      </c>
      <c r="Y273" s="105" t="s">
        <v>70</v>
      </c>
      <c r="Z273" s="44" t="s">
        <v>1132</v>
      </c>
      <c r="AA273" s="42" t="s">
        <v>1274</v>
      </c>
      <c r="AB273" s="44" t="s">
        <v>72</v>
      </c>
      <c r="AC273" s="42"/>
      <c r="AD273" s="87"/>
    </row>
    <row r="274" s="11" customFormat="1" ht="38.25" spans="1:30">
      <c r="A274" s="42">
        <v>268</v>
      </c>
      <c r="B274" s="42" t="s">
        <v>24</v>
      </c>
      <c r="C274" s="42" t="s">
        <v>1248</v>
      </c>
      <c r="D274" s="42" t="s">
        <v>1278</v>
      </c>
      <c r="E274" s="44" t="s">
        <v>233</v>
      </c>
      <c r="F274" s="44" t="s">
        <v>1279</v>
      </c>
      <c r="G274" s="54" t="s">
        <v>65</v>
      </c>
      <c r="H274" s="44" t="s">
        <v>66</v>
      </c>
      <c r="I274" s="45" t="s">
        <v>1280</v>
      </c>
      <c r="J274" s="66">
        <v>95</v>
      </c>
      <c r="K274" s="66">
        <v>95</v>
      </c>
      <c r="L274" s="66">
        <v>95</v>
      </c>
      <c r="M274" s="68">
        <v>0</v>
      </c>
      <c r="N274" s="44" t="s">
        <v>1144</v>
      </c>
      <c r="O274" s="76">
        <v>176</v>
      </c>
      <c r="P274" s="76">
        <v>514</v>
      </c>
      <c r="Q274" s="76">
        <v>3</v>
      </c>
      <c r="R274" s="76">
        <v>9</v>
      </c>
      <c r="S274" s="105" t="s">
        <v>1281</v>
      </c>
      <c r="T274" s="105" t="s">
        <v>70</v>
      </c>
      <c r="U274" s="105" t="s">
        <v>164</v>
      </c>
      <c r="V274" s="105" t="s">
        <v>72</v>
      </c>
      <c r="W274" s="105" t="s">
        <v>70</v>
      </c>
      <c r="X274" s="105" t="s">
        <v>70</v>
      </c>
      <c r="Y274" s="105" t="s">
        <v>70</v>
      </c>
      <c r="Z274" s="44" t="s">
        <v>1132</v>
      </c>
      <c r="AA274" s="42" t="s">
        <v>1278</v>
      </c>
      <c r="AB274" s="44" t="s">
        <v>72</v>
      </c>
      <c r="AC274" s="42"/>
      <c r="AD274" s="87"/>
    </row>
    <row r="275" s="11" customFormat="1" ht="25.5" spans="1:30">
      <c r="A275" s="42">
        <v>269</v>
      </c>
      <c r="B275" s="42" t="s">
        <v>24</v>
      </c>
      <c r="C275" s="42" t="s">
        <v>1248</v>
      </c>
      <c r="D275" s="42" t="s">
        <v>1282</v>
      </c>
      <c r="E275" s="44" t="s">
        <v>283</v>
      </c>
      <c r="F275" s="44" t="s">
        <v>1283</v>
      </c>
      <c r="G275" s="54" t="s">
        <v>65</v>
      </c>
      <c r="H275" s="44" t="s">
        <v>66</v>
      </c>
      <c r="I275" s="45" t="s">
        <v>1284</v>
      </c>
      <c r="J275" s="66">
        <v>100</v>
      </c>
      <c r="K275" s="66">
        <v>100</v>
      </c>
      <c r="L275" s="66">
        <v>100</v>
      </c>
      <c r="M275" s="68">
        <v>0</v>
      </c>
      <c r="N275" s="44" t="s">
        <v>82</v>
      </c>
      <c r="O275" s="76">
        <v>247</v>
      </c>
      <c r="P275" s="76">
        <v>695</v>
      </c>
      <c r="Q275" s="76">
        <v>3</v>
      </c>
      <c r="R275" s="76">
        <v>13</v>
      </c>
      <c r="S275" s="105" t="s">
        <v>1285</v>
      </c>
      <c r="T275" s="105" t="s">
        <v>70</v>
      </c>
      <c r="U275" s="105" t="s">
        <v>164</v>
      </c>
      <c r="V275" s="105" t="s">
        <v>72</v>
      </c>
      <c r="W275" s="105" t="s">
        <v>70</v>
      </c>
      <c r="X275" s="105" t="s">
        <v>70</v>
      </c>
      <c r="Y275" s="105" t="s">
        <v>72</v>
      </c>
      <c r="Z275" s="44" t="s">
        <v>1132</v>
      </c>
      <c r="AA275" s="42" t="s">
        <v>1282</v>
      </c>
      <c r="AB275" s="44" t="s">
        <v>72</v>
      </c>
      <c r="AC275" s="42"/>
      <c r="AD275" s="87"/>
    </row>
    <row r="276" s="11" customFormat="1" ht="38.25" spans="1:30">
      <c r="A276" s="42">
        <v>270</v>
      </c>
      <c r="B276" s="42" t="s">
        <v>24</v>
      </c>
      <c r="C276" s="42" t="s">
        <v>1286</v>
      </c>
      <c r="D276" s="42" t="s">
        <v>1287</v>
      </c>
      <c r="E276" s="44" t="s">
        <v>122</v>
      </c>
      <c r="F276" s="44" t="s">
        <v>1288</v>
      </c>
      <c r="G276" s="54" t="s">
        <v>65</v>
      </c>
      <c r="H276" s="44" t="s">
        <v>205</v>
      </c>
      <c r="I276" s="45" t="s">
        <v>1289</v>
      </c>
      <c r="J276" s="66">
        <v>430</v>
      </c>
      <c r="K276" s="66">
        <v>430</v>
      </c>
      <c r="L276" s="66">
        <v>360</v>
      </c>
      <c r="M276" s="66">
        <v>70</v>
      </c>
      <c r="N276" s="44" t="s">
        <v>82</v>
      </c>
      <c r="O276" s="76">
        <v>1638</v>
      </c>
      <c r="P276" s="76">
        <v>4589</v>
      </c>
      <c r="Q276" s="76">
        <v>103</v>
      </c>
      <c r="R276" s="76">
        <v>328</v>
      </c>
      <c r="S276" s="45" t="s">
        <v>1290</v>
      </c>
      <c r="T276" s="44" t="s">
        <v>70</v>
      </c>
      <c r="U276" s="44" t="s">
        <v>164</v>
      </c>
      <c r="V276" s="44" t="s">
        <v>72</v>
      </c>
      <c r="W276" s="44" t="s">
        <v>70</v>
      </c>
      <c r="X276" s="44" t="s">
        <v>72</v>
      </c>
      <c r="Y276" s="44" t="s">
        <v>72</v>
      </c>
      <c r="Z276" s="44" t="s">
        <v>1291</v>
      </c>
      <c r="AA276" s="42" t="s">
        <v>1287</v>
      </c>
      <c r="AB276" s="44" t="s">
        <v>72</v>
      </c>
      <c r="AC276" s="42"/>
      <c r="AD276" s="87"/>
    </row>
    <row r="277" s="11" customFormat="1" ht="25.5" spans="1:30">
      <c r="A277" s="42">
        <v>271</v>
      </c>
      <c r="B277" s="42" t="s">
        <v>24</v>
      </c>
      <c r="C277" s="42" t="s">
        <v>1286</v>
      </c>
      <c r="D277" s="42" t="s">
        <v>1287</v>
      </c>
      <c r="E277" s="44" t="s">
        <v>115</v>
      </c>
      <c r="F277" s="44" t="s">
        <v>1292</v>
      </c>
      <c r="G277" s="54" t="s">
        <v>65</v>
      </c>
      <c r="H277" s="44" t="s">
        <v>205</v>
      </c>
      <c r="I277" s="45" t="s">
        <v>1293</v>
      </c>
      <c r="J277" s="66">
        <v>120</v>
      </c>
      <c r="K277" s="66">
        <v>120</v>
      </c>
      <c r="L277" s="66">
        <v>100</v>
      </c>
      <c r="M277" s="66">
        <v>20</v>
      </c>
      <c r="N277" s="44" t="s">
        <v>1144</v>
      </c>
      <c r="O277" s="76">
        <v>144</v>
      </c>
      <c r="P277" s="76">
        <v>442</v>
      </c>
      <c r="Q277" s="76">
        <v>34</v>
      </c>
      <c r="R277" s="76">
        <v>95</v>
      </c>
      <c r="S277" s="44" t="s">
        <v>1294</v>
      </c>
      <c r="T277" s="44" t="s">
        <v>70</v>
      </c>
      <c r="U277" s="44" t="s">
        <v>164</v>
      </c>
      <c r="V277" s="44" t="s">
        <v>72</v>
      </c>
      <c r="W277" s="44" t="s">
        <v>70</v>
      </c>
      <c r="X277" s="44" t="s">
        <v>72</v>
      </c>
      <c r="Y277" s="44" t="s">
        <v>72</v>
      </c>
      <c r="Z277" s="44" t="s">
        <v>1291</v>
      </c>
      <c r="AA277" s="42" t="s">
        <v>1287</v>
      </c>
      <c r="AB277" s="44" t="s">
        <v>72</v>
      </c>
      <c r="AC277" s="42"/>
      <c r="AD277" s="87"/>
    </row>
    <row r="278" s="11" customFormat="1" ht="38.25" spans="1:30">
      <c r="A278" s="42">
        <v>272</v>
      </c>
      <c r="B278" s="42" t="s">
        <v>24</v>
      </c>
      <c r="C278" s="42" t="s">
        <v>1286</v>
      </c>
      <c r="D278" s="42" t="s">
        <v>1287</v>
      </c>
      <c r="E278" s="44" t="s">
        <v>115</v>
      </c>
      <c r="F278" s="44" t="s">
        <v>1295</v>
      </c>
      <c r="G278" s="54" t="s">
        <v>65</v>
      </c>
      <c r="H278" s="44" t="s">
        <v>205</v>
      </c>
      <c r="I278" s="45" t="s">
        <v>1296</v>
      </c>
      <c r="J278" s="66">
        <v>220</v>
      </c>
      <c r="K278" s="66">
        <v>220</v>
      </c>
      <c r="L278" s="66">
        <v>200</v>
      </c>
      <c r="M278" s="66">
        <v>20</v>
      </c>
      <c r="N278" s="44" t="s">
        <v>82</v>
      </c>
      <c r="O278" s="76">
        <v>1638</v>
      </c>
      <c r="P278" s="76">
        <v>4589</v>
      </c>
      <c r="Q278" s="76">
        <v>103</v>
      </c>
      <c r="R278" s="76">
        <v>328</v>
      </c>
      <c r="S278" s="44" t="s">
        <v>1297</v>
      </c>
      <c r="T278" s="44" t="s">
        <v>70</v>
      </c>
      <c r="U278" s="44" t="s">
        <v>164</v>
      </c>
      <c r="V278" s="44" t="s">
        <v>72</v>
      </c>
      <c r="W278" s="44" t="s">
        <v>70</v>
      </c>
      <c r="X278" s="44" t="s">
        <v>72</v>
      </c>
      <c r="Y278" s="44" t="s">
        <v>72</v>
      </c>
      <c r="Z278" s="44" t="s">
        <v>1291</v>
      </c>
      <c r="AA278" s="42" t="s">
        <v>1287</v>
      </c>
      <c r="AB278" s="44" t="s">
        <v>72</v>
      </c>
      <c r="AC278" s="42"/>
      <c r="AD278" s="87"/>
    </row>
    <row r="279" s="11" customFormat="1" ht="25.5" spans="1:30">
      <c r="A279" s="42">
        <v>273</v>
      </c>
      <c r="B279" s="42" t="s">
        <v>24</v>
      </c>
      <c r="C279" s="42" t="s">
        <v>1286</v>
      </c>
      <c r="D279" s="42" t="s">
        <v>1298</v>
      </c>
      <c r="E279" s="44" t="s">
        <v>115</v>
      </c>
      <c r="F279" s="44" t="s">
        <v>1299</v>
      </c>
      <c r="G279" s="54" t="s">
        <v>65</v>
      </c>
      <c r="H279" s="44" t="s">
        <v>66</v>
      </c>
      <c r="I279" s="45" t="s">
        <v>1300</v>
      </c>
      <c r="J279" s="66">
        <v>80</v>
      </c>
      <c r="K279" s="66">
        <v>80</v>
      </c>
      <c r="L279" s="66">
        <v>80</v>
      </c>
      <c r="M279" s="66">
        <v>0</v>
      </c>
      <c r="N279" s="44" t="s">
        <v>82</v>
      </c>
      <c r="O279" s="76">
        <v>122</v>
      </c>
      <c r="P279" s="76">
        <v>306</v>
      </c>
      <c r="Q279" s="76">
        <v>11</v>
      </c>
      <c r="R279" s="76">
        <v>39</v>
      </c>
      <c r="S279" s="44" t="s">
        <v>1301</v>
      </c>
      <c r="T279" s="44" t="s">
        <v>70</v>
      </c>
      <c r="U279" s="44" t="s">
        <v>164</v>
      </c>
      <c r="V279" s="44" t="s">
        <v>72</v>
      </c>
      <c r="W279" s="44" t="s">
        <v>70</v>
      </c>
      <c r="X279" s="44" t="s">
        <v>72</v>
      </c>
      <c r="Y279" s="44" t="s">
        <v>72</v>
      </c>
      <c r="Z279" s="44" t="s">
        <v>1291</v>
      </c>
      <c r="AA279" s="42" t="s">
        <v>1298</v>
      </c>
      <c r="AB279" s="44" t="s">
        <v>72</v>
      </c>
      <c r="AC279" s="42"/>
      <c r="AD279" s="87"/>
    </row>
    <row r="280" s="11" customFormat="1" ht="144.75" spans="1:30">
      <c r="A280" s="42">
        <v>274</v>
      </c>
      <c r="B280" s="42" t="s">
        <v>24</v>
      </c>
      <c r="C280" s="42" t="s">
        <v>1302</v>
      </c>
      <c r="D280" s="42" t="s">
        <v>1303</v>
      </c>
      <c r="E280" s="44" t="s">
        <v>580</v>
      </c>
      <c r="F280" s="44" t="s">
        <v>1304</v>
      </c>
      <c r="G280" s="54" t="s">
        <v>65</v>
      </c>
      <c r="H280" s="44" t="s">
        <v>66</v>
      </c>
      <c r="I280" s="45" t="s">
        <v>1305</v>
      </c>
      <c r="J280" s="66">
        <v>150</v>
      </c>
      <c r="K280" s="66">
        <v>150</v>
      </c>
      <c r="L280" s="66">
        <v>150</v>
      </c>
      <c r="M280" s="66">
        <v>0</v>
      </c>
      <c r="N280" s="44" t="s">
        <v>82</v>
      </c>
      <c r="O280" s="76">
        <v>100</v>
      </c>
      <c r="P280" s="76">
        <v>372</v>
      </c>
      <c r="Q280" s="76">
        <v>26</v>
      </c>
      <c r="R280" s="76">
        <v>95</v>
      </c>
      <c r="S280" s="44" t="s">
        <v>1306</v>
      </c>
      <c r="T280" s="44" t="s">
        <v>70</v>
      </c>
      <c r="U280" s="44" t="s">
        <v>1307</v>
      </c>
      <c r="V280" s="44" t="s">
        <v>72</v>
      </c>
      <c r="W280" s="44" t="s">
        <v>70</v>
      </c>
      <c r="X280" s="44" t="s">
        <v>70</v>
      </c>
      <c r="Y280" s="44" t="s">
        <v>72</v>
      </c>
      <c r="Z280" s="44" t="s">
        <v>1132</v>
      </c>
      <c r="AA280" s="42" t="s">
        <v>1303</v>
      </c>
      <c r="AB280" s="44" t="s">
        <v>72</v>
      </c>
      <c r="AC280" s="42"/>
      <c r="AD280" s="87"/>
    </row>
    <row r="281" s="11" customFormat="1" ht="38.25" spans="1:30">
      <c r="A281" s="42">
        <v>275</v>
      </c>
      <c r="B281" s="42" t="s">
        <v>24</v>
      </c>
      <c r="C281" s="42" t="s">
        <v>1302</v>
      </c>
      <c r="D281" s="42" t="s">
        <v>1308</v>
      </c>
      <c r="E281" s="44" t="s">
        <v>115</v>
      </c>
      <c r="F281" s="44" t="s">
        <v>1309</v>
      </c>
      <c r="G281" s="54" t="s">
        <v>65</v>
      </c>
      <c r="H281" s="44" t="s">
        <v>66</v>
      </c>
      <c r="I281" s="45" t="s">
        <v>1310</v>
      </c>
      <c r="J281" s="66">
        <v>80</v>
      </c>
      <c r="K281" s="66">
        <v>80</v>
      </c>
      <c r="L281" s="66">
        <v>80</v>
      </c>
      <c r="M281" s="66">
        <v>0</v>
      </c>
      <c r="N281" s="44" t="s">
        <v>82</v>
      </c>
      <c r="O281" s="76">
        <v>57</v>
      </c>
      <c r="P281" s="76">
        <v>205</v>
      </c>
      <c r="Q281" s="76">
        <v>4</v>
      </c>
      <c r="R281" s="76">
        <v>18</v>
      </c>
      <c r="S281" s="44" t="s">
        <v>1311</v>
      </c>
      <c r="T281" s="44" t="s">
        <v>70</v>
      </c>
      <c r="U281" s="44" t="s">
        <v>1307</v>
      </c>
      <c r="V281" s="44" t="s">
        <v>72</v>
      </c>
      <c r="W281" s="44" t="s">
        <v>70</v>
      </c>
      <c r="X281" s="44" t="s">
        <v>70</v>
      </c>
      <c r="Y281" s="44" t="s">
        <v>72</v>
      </c>
      <c r="Z281" s="44" t="s">
        <v>1132</v>
      </c>
      <c r="AA281" s="42" t="s">
        <v>1308</v>
      </c>
      <c r="AB281" s="44" t="s">
        <v>72</v>
      </c>
      <c r="AC281" s="42"/>
      <c r="AD281" s="87"/>
    </row>
    <row r="282" s="11" customFormat="1" ht="29.25" spans="1:30">
      <c r="A282" s="42">
        <v>276</v>
      </c>
      <c r="B282" s="42" t="s">
        <v>24</v>
      </c>
      <c r="C282" s="42" t="s">
        <v>1302</v>
      </c>
      <c r="D282" s="42" t="s">
        <v>1312</v>
      </c>
      <c r="E282" s="44" t="s">
        <v>122</v>
      </c>
      <c r="F282" s="44" t="s">
        <v>1313</v>
      </c>
      <c r="G282" s="54" t="s">
        <v>65</v>
      </c>
      <c r="H282" s="44" t="s">
        <v>66</v>
      </c>
      <c r="I282" s="45" t="s">
        <v>1314</v>
      </c>
      <c r="J282" s="66">
        <v>120</v>
      </c>
      <c r="K282" s="66">
        <v>120</v>
      </c>
      <c r="L282" s="66">
        <v>120</v>
      </c>
      <c r="M282" s="66">
        <v>0</v>
      </c>
      <c r="N282" s="44" t="s">
        <v>82</v>
      </c>
      <c r="O282" s="76">
        <v>40</v>
      </c>
      <c r="P282" s="76">
        <v>126</v>
      </c>
      <c r="Q282" s="76">
        <v>25</v>
      </c>
      <c r="R282" s="76">
        <v>79</v>
      </c>
      <c r="S282" s="44" t="s">
        <v>1315</v>
      </c>
      <c r="T282" s="44" t="s">
        <v>70</v>
      </c>
      <c r="U282" s="44" t="s">
        <v>1307</v>
      </c>
      <c r="V282" s="44" t="s">
        <v>72</v>
      </c>
      <c r="W282" s="44" t="s">
        <v>70</v>
      </c>
      <c r="X282" s="44" t="s">
        <v>70</v>
      </c>
      <c r="Y282" s="44" t="s">
        <v>72</v>
      </c>
      <c r="Z282" s="44" t="s">
        <v>1132</v>
      </c>
      <c r="AA282" s="42" t="s">
        <v>1312</v>
      </c>
      <c r="AB282" s="44" t="s">
        <v>72</v>
      </c>
      <c r="AC282" s="42"/>
      <c r="AD282" s="87"/>
    </row>
    <row r="283" s="11" customFormat="1" ht="38.25" spans="1:30">
      <c r="A283" s="42">
        <v>277</v>
      </c>
      <c r="B283" s="42" t="s">
        <v>24</v>
      </c>
      <c r="C283" s="42" t="s">
        <v>1302</v>
      </c>
      <c r="D283" s="42" t="s">
        <v>1316</v>
      </c>
      <c r="E283" s="44" t="s">
        <v>580</v>
      </c>
      <c r="F283" s="44" t="s">
        <v>1317</v>
      </c>
      <c r="G283" s="54" t="s">
        <v>65</v>
      </c>
      <c r="H283" s="44" t="s">
        <v>66</v>
      </c>
      <c r="I283" s="45" t="s">
        <v>1318</v>
      </c>
      <c r="J283" s="66">
        <v>100</v>
      </c>
      <c r="K283" s="66">
        <v>100</v>
      </c>
      <c r="L283" s="66">
        <v>100</v>
      </c>
      <c r="M283" s="66">
        <v>0</v>
      </c>
      <c r="N283" s="44" t="s">
        <v>82</v>
      </c>
      <c r="O283" s="76">
        <v>135</v>
      </c>
      <c r="P283" s="76">
        <v>529</v>
      </c>
      <c r="Q283" s="76">
        <v>11</v>
      </c>
      <c r="R283" s="76">
        <v>33</v>
      </c>
      <c r="S283" s="44" t="s">
        <v>1319</v>
      </c>
      <c r="T283" s="44" t="s">
        <v>70</v>
      </c>
      <c r="U283" s="44" t="s">
        <v>1307</v>
      </c>
      <c r="V283" s="44" t="s">
        <v>72</v>
      </c>
      <c r="W283" s="44" t="s">
        <v>70</v>
      </c>
      <c r="X283" s="44" t="s">
        <v>70</v>
      </c>
      <c r="Y283" s="44" t="s">
        <v>72</v>
      </c>
      <c r="Z283" s="44" t="s">
        <v>1132</v>
      </c>
      <c r="AA283" s="42" t="s">
        <v>1316</v>
      </c>
      <c r="AB283" s="44" t="s">
        <v>72</v>
      </c>
      <c r="AC283" s="42"/>
      <c r="AD283" s="87"/>
    </row>
    <row r="284" s="11" customFormat="1" ht="38.25" spans="1:30">
      <c r="A284" s="42">
        <v>278</v>
      </c>
      <c r="B284" s="42" t="s">
        <v>24</v>
      </c>
      <c r="C284" s="42" t="s">
        <v>1302</v>
      </c>
      <c r="D284" s="42" t="s">
        <v>1316</v>
      </c>
      <c r="E284" s="44" t="s">
        <v>322</v>
      </c>
      <c r="F284" s="44" t="s">
        <v>1320</v>
      </c>
      <c r="G284" s="54" t="s">
        <v>65</v>
      </c>
      <c r="H284" s="44" t="s">
        <v>66</v>
      </c>
      <c r="I284" s="45" t="s">
        <v>1321</v>
      </c>
      <c r="J284" s="66">
        <v>151.25</v>
      </c>
      <c r="K284" s="66">
        <v>151.25</v>
      </c>
      <c r="L284" s="66">
        <v>151.25</v>
      </c>
      <c r="M284" s="66">
        <v>0</v>
      </c>
      <c r="N284" s="44" t="s">
        <v>82</v>
      </c>
      <c r="O284" s="76">
        <v>410</v>
      </c>
      <c r="P284" s="76">
        <v>1605</v>
      </c>
      <c r="Q284" s="76">
        <v>11</v>
      </c>
      <c r="R284" s="76">
        <v>33</v>
      </c>
      <c r="S284" s="44" t="s">
        <v>1322</v>
      </c>
      <c r="T284" s="44" t="s">
        <v>70</v>
      </c>
      <c r="U284" s="44" t="s">
        <v>1307</v>
      </c>
      <c r="V284" s="44" t="s">
        <v>72</v>
      </c>
      <c r="W284" s="44" t="s">
        <v>70</v>
      </c>
      <c r="X284" s="44" t="s">
        <v>70</v>
      </c>
      <c r="Y284" s="44" t="s">
        <v>72</v>
      </c>
      <c r="Z284" s="44" t="s">
        <v>1132</v>
      </c>
      <c r="AA284" s="42" t="s">
        <v>1316</v>
      </c>
      <c r="AB284" s="44" t="s">
        <v>72</v>
      </c>
      <c r="AC284" s="42"/>
      <c r="AD284" s="87"/>
    </row>
    <row r="285" s="11" customFormat="1" ht="33" spans="1:30">
      <c r="A285" s="42">
        <v>279</v>
      </c>
      <c r="B285" s="42" t="s">
        <v>24</v>
      </c>
      <c r="C285" s="42" t="s">
        <v>1302</v>
      </c>
      <c r="D285" s="42" t="s">
        <v>1323</v>
      </c>
      <c r="E285" s="44" t="s">
        <v>122</v>
      </c>
      <c r="F285" s="44" t="s">
        <v>1324</v>
      </c>
      <c r="G285" s="54" t="s">
        <v>65</v>
      </c>
      <c r="H285" s="44" t="s">
        <v>66</v>
      </c>
      <c r="I285" s="45" t="s">
        <v>1325</v>
      </c>
      <c r="J285" s="66">
        <v>53</v>
      </c>
      <c r="K285" s="66">
        <v>53</v>
      </c>
      <c r="L285" s="66">
        <v>53</v>
      </c>
      <c r="M285" s="66">
        <v>0</v>
      </c>
      <c r="N285" s="44" t="s">
        <v>82</v>
      </c>
      <c r="O285" s="76">
        <v>23</v>
      </c>
      <c r="P285" s="76">
        <v>78</v>
      </c>
      <c r="Q285" s="76">
        <v>2</v>
      </c>
      <c r="R285" s="76">
        <v>5</v>
      </c>
      <c r="S285" s="44" t="s">
        <v>1326</v>
      </c>
      <c r="T285" s="44" t="s">
        <v>70</v>
      </c>
      <c r="U285" s="44" t="s">
        <v>1307</v>
      </c>
      <c r="V285" s="44" t="s">
        <v>72</v>
      </c>
      <c r="W285" s="44" t="s">
        <v>70</v>
      </c>
      <c r="X285" s="44" t="s">
        <v>70</v>
      </c>
      <c r="Y285" s="44" t="s">
        <v>72</v>
      </c>
      <c r="Z285" s="44" t="s">
        <v>1327</v>
      </c>
      <c r="AA285" s="42" t="s">
        <v>1323</v>
      </c>
      <c r="AB285" s="44" t="s">
        <v>72</v>
      </c>
      <c r="AC285" s="42"/>
      <c r="AD285" s="87"/>
    </row>
    <row r="286" s="11" customFormat="1" ht="76.5" spans="1:30">
      <c r="A286" s="42">
        <v>280</v>
      </c>
      <c r="B286" s="42" t="s">
        <v>24</v>
      </c>
      <c r="C286" s="42" t="s">
        <v>1286</v>
      </c>
      <c r="D286" s="42" t="s">
        <v>1328</v>
      </c>
      <c r="E286" s="44" t="s">
        <v>322</v>
      </c>
      <c r="F286" s="44" t="s">
        <v>1329</v>
      </c>
      <c r="G286" s="54" t="s">
        <v>65</v>
      </c>
      <c r="H286" s="44" t="s">
        <v>66</v>
      </c>
      <c r="I286" s="45" t="s">
        <v>1330</v>
      </c>
      <c r="J286" s="66">
        <v>100</v>
      </c>
      <c r="K286" s="66">
        <v>100</v>
      </c>
      <c r="L286" s="66">
        <v>100</v>
      </c>
      <c r="M286" s="66">
        <v>0</v>
      </c>
      <c r="N286" s="44" t="s">
        <v>137</v>
      </c>
      <c r="O286" s="76">
        <v>189</v>
      </c>
      <c r="P286" s="76">
        <v>623</v>
      </c>
      <c r="Q286" s="76">
        <v>52</v>
      </c>
      <c r="R286" s="76">
        <v>170</v>
      </c>
      <c r="S286" s="44" t="s">
        <v>1331</v>
      </c>
      <c r="T286" s="44" t="s">
        <v>70</v>
      </c>
      <c r="U286" s="44" t="s">
        <v>1332</v>
      </c>
      <c r="V286" s="44" t="s">
        <v>72</v>
      </c>
      <c r="W286" s="44" t="s">
        <v>70</v>
      </c>
      <c r="X286" s="44" t="s">
        <v>72</v>
      </c>
      <c r="Y286" s="44" t="s">
        <v>72</v>
      </c>
      <c r="Z286" s="44" t="s">
        <v>1333</v>
      </c>
      <c r="AA286" s="42" t="s">
        <v>1328</v>
      </c>
      <c r="AB286" s="44" t="s">
        <v>72</v>
      </c>
      <c r="AC286" s="42"/>
      <c r="AD286" s="87"/>
    </row>
    <row r="287" s="11" customFormat="1" ht="38.25" spans="1:30">
      <c r="A287" s="42">
        <v>281</v>
      </c>
      <c r="B287" s="42" t="s">
        <v>24</v>
      </c>
      <c r="C287" s="42" t="s">
        <v>1202</v>
      </c>
      <c r="D287" s="42" t="s">
        <v>1334</v>
      </c>
      <c r="E287" s="44" t="s">
        <v>89</v>
      </c>
      <c r="F287" s="44" t="s">
        <v>1335</v>
      </c>
      <c r="G287" s="54" t="s">
        <v>65</v>
      </c>
      <c r="H287" s="44" t="s">
        <v>66</v>
      </c>
      <c r="I287" s="45" t="s">
        <v>1336</v>
      </c>
      <c r="J287" s="66">
        <v>102.5</v>
      </c>
      <c r="K287" s="66">
        <v>102.5</v>
      </c>
      <c r="L287" s="66">
        <v>100</v>
      </c>
      <c r="M287" s="66">
        <v>2.5</v>
      </c>
      <c r="N287" s="44" t="s">
        <v>137</v>
      </c>
      <c r="O287" s="76">
        <v>256</v>
      </c>
      <c r="P287" s="76">
        <v>721</v>
      </c>
      <c r="Q287" s="76">
        <v>17</v>
      </c>
      <c r="R287" s="76">
        <v>42</v>
      </c>
      <c r="S287" s="44" t="s">
        <v>1337</v>
      </c>
      <c r="T287" s="44" t="s">
        <v>70</v>
      </c>
      <c r="U287" s="44" t="s">
        <v>171</v>
      </c>
      <c r="V287" s="44" t="s">
        <v>72</v>
      </c>
      <c r="W287" s="44" t="s">
        <v>70</v>
      </c>
      <c r="X287" s="44" t="s">
        <v>72</v>
      </c>
      <c r="Y287" s="44" t="s">
        <v>72</v>
      </c>
      <c r="Z287" s="44" t="s">
        <v>1333</v>
      </c>
      <c r="AA287" s="42" t="s">
        <v>1334</v>
      </c>
      <c r="AB287" s="44" t="s">
        <v>72</v>
      </c>
      <c r="AC287" s="42"/>
      <c r="AD287" s="87"/>
    </row>
    <row r="288" s="11" customFormat="1" ht="63.75" spans="1:30">
      <c r="A288" s="42">
        <v>282</v>
      </c>
      <c r="B288" s="42" t="s">
        <v>24</v>
      </c>
      <c r="C288" s="42" t="s">
        <v>1248</v>
      </c>
      <c r="D288" s="42" t="s">
        <v>1338</v>
      </c>
      <c r="E288" s="44" t="s">
        <v>245</v>
      </c>
      <c r="F288" s="44" t="s">
        <v>1339</v>
      </c>
      <c r="G288" s="54" t="s">
        <v>65</v>
      </c>
      <c r="H288" s="44" t="s">
        <v>66</v>
      </c>
      <c r="I288" s="45" t="s">
        <v>1340</v>
      </c>
      <c r="J288" s="66">
        <v>111.4</v>
      </c>
      <c r="K288" s="66">
        <v>111.4</v>
      </c>
      <c r="L288" s="66">
        <v>100</v>
      </c>
      <c r="M288" s="66">
        <v>11.4</v>
      </c>
      <c r="N288" s="44" t="s">
        <v>137</v>
      </c>
      <c r="O288" s="76">
        <v>446</v>
      </c>
      <c r="P288" s="76">
        <v>1364</v>
      </c>
      <c r="Q288" s="76">
        <v>28</v>
      </c>
      <c r="R288" s="76">
        <v>88</v>
      </c>
      <c r="S288" s="44" t="s">
        <v>1341</v>
      </c>
      <c r="T288" s="44" t="s">
        <v>70</v>
      </c>
      <c r="U288" s="44" t="s">
        <v>164</v>
      </c>
      <c r="V288" s="44" t="s">
        <v>72</v>
      </c>
      <c r="W288" s="44" t="s">
        <v>70</v>
      </c>
      <c r="X288" s="44" t="s">
        <v>72</v>
      </c>
      <c r="Y288" s="44" t="s">
        <v>70</v>
      </c>
      <c r="Z288" s="44" t="s">
        <v>1333</v>
      </c>
      <c r="AA288" s="42" t="s">
        <v>1338</v>
      </c>
      <c r="AB288" s="44" t="s">
        <v>72</v>
      </c>
      <c r="AC288" s="42"/>
      <c r="AD288" s="87"/>
    </row>
    <row r="289" s="11" customFormat="1" ht="138.75" spans="1:30">
      <c r="A289" s="42">
        <v>283</v>
      </c>
      <c r="B289" s="42" t="s">
        <v>24</v>
      </c>
      <c r="C289" s="42" t="s">
        <v>1127</v>
      </c>
      <c r="D289" s="42" t="s">
        <v>1154</v>
      </c>
      <c r="E289" s="44" t="s">
        <v>1342</v>
      </c>
      <c r="F289" s="44" t="s">
        <v>1343</v>
      </c>
      <c r="G289" s="54" t="s">
        <v>65</v>
      </c>
      <c r="H289" s="44" t="s">
        <v>66</v>
      </c>
      <c r="I289" s="45" t="s">
        <v>1344</v>
      </c>
      <c r="J289" s="66">
        <v>101.4</v>
      </c>
      <c r="K289" s="66">
        <v>101.4</v>
      </c>
      <c r="L289" s="66">
        <v>100</v>
      </c>
      <c r="M289" s="66">
        <v>1.4</v>
      </c>
      <c r="N289" s="44" t="s">
        <v>137</v>
      </c>
      <c r="O289" s="76">
        <v>57</v>
      </c>
      <c r="P289" s="76">
        <v>179</v>
      </c>
      <c r="Q289" s="76">
        <v>2</v>
      </c>
      <c r="R289" s="76">
        <v>10</v>
      </c>
      <c r="S289" s="44" t="s">
        <v>1345</v>
      </c>
      <c r="T289" s="44" t="s">
        <v>70</v>
      </c>
      <c r="U289" s="44" t="s">
        <v>164</v>
      </c>
      <c r="V289" s="44" t="s">
        <v>72</v>
      </c>
      <c r="W289" s="44" t="s">
        <v>70</v>
      </c>
      <c r="X289" s="44" t="s">
        <v>70</v>
      </c>
      <c r="Y289" s="44" t="s">
        <v>72</v>
      </c>
      <c r="Z289" s="44" t="s">
        <v>1333</v>
      </c>
      <c r="AA289" s="42" t="s">
        <v>1154</v>
      </c>
      <c r="AB289" s="44" t="s">
        <v>72</v>
      </c>
      <c r="AC289" s="42"/>
      <c r="AD289" s="87"/>
    </row>
    <row r="290" s="11" customFormat="1" ht="63.75" spans="1:30">
      <c r="A290" s="42">
        <v>284</v>
      </c>
      <c r="B290" s="42" t="s">
        <v>24</v>
      </c>
      <c r="C290" s="42" t="s">
        <v>1127</v>
      </c>
      <c r="D290" s="42" t="s">
        <v>1158</v>
      </c>
      <c r="E290" s="44" t="s">
        <v>1342</v>
      </c>
      <c r="F290" s="44" t="s">
        <v>1346</v>
      </c>
      <c r="G290" s="54" t="s">
        <v>65</v>
      </c>
      <c r="H290" s="44" t="s">
        <v>66</v>
      </c>
      <c r="I290" s="45" t="s">
        <v>1347</v>
      </c>
      <c r="J290" s="66">
        <v>102.9</v>
      </c>
      <c r="K290" s="66">
        <v>102.9</v>
      </c>
      <c r="L290" s="66">
        <v>100</v>
      </c>
      <c r="M290" s="66">
        <v>2.9</v>
      </c>
      <c r="N290" s="44" t="s">
        <v>137</v>
      </c>
      <c r="O290" s="76">
        <v>140</v>
      </c>
      <c r="P290" s="76">
        <v>358</v>
      </c>
      <c r="Q290" s="76">
        <v>5</v>
      </c>
      <c r="R290" s="76">
        <v>16</v>
      </c>
      <c r="S290" s="44" t="s">
        <v>1348</v>
      </c>
      <c r="T290" s="44" t="s">
        <v>70</v>
      </c>
      <c r="U290" s="44" t="s">
        <v>164</v>
      </c>
      <c r="V290" s="44" t="s">
        <v>72</v>
      </c>
      <c r="W290" s="44" t="s">
        <v>70</v>
      </c>
      <c r="X290" s="44" t="s">
        <v>70</v>
      </c>
      <c r="Y290" s="44" t="s">
        <v>70</v>
      </c>
      <c r="Z290" s="44" t="s">
        <v>1333</v>
      </c>
      <c r="AA290" s="42" t="s">
        <v>1158</v>
      </c>
      <c r="AB290" s="44" t="s">
        <v>72</v>
      </c>
      <c r="AC290" s="42"/>
      <c r="AD290" s="87"/>
    </row>
    <row r="291" s="11" customFormat="1" ht="84" spans="1:30">
      <c r="A291" s="42">
        <v>285</v>
      </c>
      <c r="B291" s="42" t="s">
        <v>24</v>
      </c>
      <c r="C291" s="42" t="s">
        <v>1302</v>
      </c>
      <c r="D291" s="42" t="s">
        <v>1308</v>
      </c>
      <c r="E291" s="44" t="s">
        <v>245</v>
      </c>
      <c r="F291" s="44" t="s">
        <v>1349</v>
      </c>
      <c r="G291" s="54" t="s">
        <v>65</v>
      </c>
      <c r="H291" s="44" t="s">
        <v>66</v>
      </c>
      <c r="I291" s="45" t="s">
        <v>1350</v>
      </c>
      <c r="J291" s="66">
        <v>112.5</v>
      </c>
      <c r="K291" s="66">
        <v>112.5</v>
      </c>
      <c r="L291" s="66">
        <v>100</v>
      </c>
      <c r="M291" s="66">
        <v>12.5</v>
      </c>
      <c r="N291" s="44" t="s">
        <v>137</v>
      </c>
      <c r="O291" s="76">
        <v>55</v>
      </c>
      <c r="P291" s="76">
        <v>198</v>
      </c>
      <c r="Q291" s="76">
        <v>8</v>
      </c>
      <c r="R291" s="76">
        <v>22</v>
      </c>
      <c r="S291" s="44" t="s">
        <v>1351</v>
      </c>
      <c r="T291" s="44" t="s">
        <v>70</v>
      </c>
      <c r="U291" s="44" t="s">
        <v>164</v>
      </c>
      <c r="V291" s="44" t="s">
        <v>72</v>
      </c>
      <c r="W291" s="44" t="s">
        <v>70</v>
      </c>
      <c r="X291" s="44" t="s">
        <v>72</v>
      </c>
      <c r="Y291" s="44" t="s">
        <v>70</v>
      </c>
      <c r="Z291" s="44" t="s">
        <v>1333</v>
      </c>
      <c r="AA291" s="42" t="s">
        <v>1308</v>
      </c>
      <c r="AB291" s="44" t="s">
        <v>72</v>
      </c>
      <c r="AC291" s="42"/>
      <c r="AD291" s="87"/>
    </row>
    <row r="292" s="11" customFormat="1" ht="173.25" spans="1:30">
      <c r="A292" s="42">
        <v>286</v>
      </c>
      <c r="B292" s="42" t="s">
        <v>24</v>
      </c>
      <c r="C292" s="42" t="s">
        <v>1127</v>
      </c>
      <c r="D292" s="42" t="s">
        <v>1352</v>
      </c>
      <c r="E292" s="44" t="s">
        <v>1342</v>
      </c>
      <c r="F292" s="44" t="s">
        <v>1353</v>
      </c>
      <c r="G292" s="54" t="s">
        <v>65</v>
      </c>
      <c r="H292" s="44" t="s">
        <v>66</v>
      </c>
      <c r="I292" s="45" t="s">
        <v>1354</v>
      </c>
      <c r="J292" s="66">
        <v>101.48</v>
      </c>
      <c r="K292" s="66">
        <v>101.48</v>
      </c>
      <c r="L292" s="66">
        <v>100</v>
      </c>
      <c r="M292" s="66">
        <v>1.48</v>
      </c>
      <c r="N292" s="44" t="s">
        <v>137</v>
      </c>
      <c r="O292" s="76">
        <v>289</v>
      </c>
      <c r="P292" s="76">
        <v>856</v>
      </c>
      <c r="Q292" s="76">
        <v>23</v>
      </c>
      <c r="R292" s="76">
        <v>95</v>
      </c>
      <c r="S292" s="44" t="s">
        <v>1355</v>
      </c>
      <c r="T292" s="44" t="s">
        <v>70</v>
      </c>
      <c r="U292" s="44" t="s">
        <v>164</v>
      </c>
      <c r="V292" s="44" t="s">
        <v>72</v>
      </c>
      <c r="W292" s="44" t="s">
        <v>70</v>
      </c>
      <c r="X292" s="44" t="s">
        <v>70</v>
      </c>
      <c r="Y292" s="44" t="s">
        <v>72</v>
      </c>
      <c r="Z292" s="44" t="s">
        <v>1333</v>
      </c>
      <c r="AA292" s="42" t="s">
        <v>1352</v>
      </c>
      <c r="AB292" s="44" t="s">
        <v>72</v>
      </c>
      <c r="AC292" s="42"/>
      <c r="AD292" s="87"/>
    </row>
    <row r="293" s="11" customFormat="1" ht="38.25" spans="1:30">
      <c r="A293" s="42">
        <v>287</v>
      </c>
      <c r="B293" s="42" t="s">
        <v>24</v>
      </c>
      <c r="C293" s="42" t="s">
        <v>1248</v>
      </c>
      <c r="D293" s="42" t="s">
        <v>1356</v>
      </c>
      <c r="E293" s="44" t="s">
        <v>283</v>
      </c>
      <c r="F293" s="44" t="s">
        <v>1357</v>
      </c>
      <c r="G293" s="54" t="s">
        <v>65</v>
      </c>
      <c r="H293" s="44" t="s">
        <v>66</v>
      </c>
      <c r="I293" s="45" t="s">
        <v>1358</v>
      </c>
      <c r="J293" s="66">
        <v>45</v>
      </c>
      <c r="K293" s="66">
        <v>45</v>
      </c>
      <c r="L293" s="66">
        <v>30</v>
      </c>
      <c r="M293" s="66">
        <v>15</v>
      </c>
      <c r="N293" s="44" t="s">
        <v>137</v>
      </c>
      <c r="O293" s="76">
        <v>200</v>
      </c>
      <c r="P293" s="76">
        <v>590</v>
      </c>
      <c r="Q293" s="76">
        <v>3</v>
      </c>
      <c r="R293" s="76">
        <v>7</v>
      </c>
      <c r="S293" s="44" t="s">
        <v>1359</v>
      </c>
      <c r="T293" s="44" t="s">
        <v>70</v>
      </c>
      <c r="U293" s="44" t="s">
        <v>164</v>
      </c>
      <c r="V293" s="44" t="s">
        <v>72</v>
      </c>
      <c r="W293" s="44" t="s">
        <v>70</v>
      </c>
      <c r="X293" s="44" t="s">
        <v>70</v>
      </c>
      <c r="Y293" s="44" t="s">
        <v>72</v>
      </c>
      <c r="Z293" s="44" t="s">
        <v>1333</v>
      </c>
      <c r="AA293" s="42" t="s">
        <v>1356</v>
      </c>
      <c r="AB293" s="44" t="s">
        <v>72</v>
      </c>
      <c r="AC293" s="42"/>
      <c r="AD293" s="87"/>
    </row>
    <row r="294" s="11" customFormat="1" ht="63.75" spans="1:30">
      <c r="A294" s="42">
        <v>288</v>
      </c>
      <c r="B294" s="42" t="s">
        <v>24</v>
      </c>
      <c r="C294" s="42" t="s">
        <v>1286</v>
      </c>
      <c r="D294" s="42" t="s">
        <v>1360</v>
      </c>
      <c r="E294" s="67" t="s">
        <v>1361</v>
      </c>
      <c r="F294" s="44" t="s">
        <v>1362</v>
      </c>
      <c r="G294" s="54" t="s">
        <v>65</v>
      </c>
      <c r="H294" s="44" t="s">
        <v>66</v>
      </c>
      <c r="I294" s="45" t="s">
        <v>1363</v>
      </c>
      <c r="J294" s="66">
        <v>30</v>
      </c>
      <c r="K294" s="66">
        <v>30</v>
      </c>
      <c r="L294" s="66">
        <v>30</v>
      </c>
      <c r="M294" s="66">
        <v>0</v>
      </c>
      <c r="N294" s="44" t="s">
        <v>137</v>
      </c>
      <c r="O294" s="76">
        <v>161</v>
      </c>
      <c r="P294" s="76">
        <v>459</v>
      </c>
      <c r="Q294" s="76">
        <v>9</v>
      </c>
      <c r="R294" s="76">
        <v>33</v>
      </c>
      <c r="S294" s="44" t="s">
        <v>1364</v>
      </c>
      <c r="T294" s="44" t="s">
        <v>70</v>
      </c>
      <c r="U294" s="44" t="s">
        <v>164</v>
      </c>
      <c r="V294" s="44" t="s">
        <v>72</v>
      </c>
      <c r="W294" s="44" t="s">
        <v>70</v>
      </c>
      <c r="X294" s="44" t="s">
        <v>72</v>
      </c>
      <c r="Y294" s="44" t="s">
        <v>72</v>
      </c>
      <c r="Z294" s="44" t="s">
        <v>1333</v>
      </c>
      <c r="AA294" s="42" t="s">
        <v>1360</v>
      </c>
      <c r="AB294" s="44" t="s">
        <v>72</v>
      </c>
      <c r="AC294" s="42"/>
      <c r="AD294" s="87"/>
    </row>
    <row r="295" s="11" customFormat="1" ht="51" spans="1:30">
      <c r="A295" s="42">
        <v>289</v>
      </c>
      <c r="B295" s="42" t="s">
        <v>24</v>
      </c>
      <c r="C295" s="42" t="s">
        <v>1127</v>
      </c>
      <c r="D295" s="42" t="s">
        <v>1165</v>
      </c>
      <c r="E295" s="67" t="s">
        <v>1361</v>
      </c>
      <c r="F295" s="44" t="s">
        <v>1365</v>
      </c>
      <c r="G295" s="54" t="s">
        <v>65</v>
      </c>
      <c r="H295" s="44" t="s">
        <v>66</v>
      </c>
      <c r="I295" s="45" t="s">
        <v>1366</v>
      </c>
      <c r="J295" s="66">
        <v>30</v>
      </c>
      <c r="K295" s="66">
        <v>30</v>
      </c>
      <c r="L295" s="66">
        <v>30</v>
      </c>
      <c r="M295" s="66">
        <v>0</v>
      </c>
      <c r="N295" s="44" t="s">
        <v>137</v>
      </c>
      <c r="O295" s="76">
        <v>223</v>
      </c>
      <c r="P295" s="76">
        <v>639</v>
      </c>
      <c r="Q295" s="76">
        <v>3</v>
      </c>
      <c r="R295" s="76">
        <v>6</v>
      </c>
      <c r="S295" s="44" t="s">
        <v>1367</v>
      </c>
      <c r="T295" s="44" t="s">
        <v>70</v>
      </c>
      <c r="U295" s="44" t="s">
        <v>164</v>
      </c>
      <c r="V295" s="44" t="s">
        <v>72</v>
      </c>
      <c r="W295" s="44" t="s">
        <v>70</v>
      </c>
      <c r="X295" s="44" t="s">
        <v>70</v>
      </c>
      <c r="Y295" s="44" t="s">
        <v>72</v>
      </c>
      <c r="Z295" s="44" t="s">
        <v>1333</v>
      </c>
      <c r="AA295" s="42" t="s">
        <v>1165</v>
      </c>
      <c r="AB295" s="44" t="s">
        <v>72</v>
      </c>
      <c r="AC295" s="42"/>
      <c r="AD295" s="87"/>
    </row>
    <row r="296" s="11" customFormat="1" ht="51" spans="1:30">
      <c r="A296" s="42">
        <v>290</v>
      </c>
      <c r="B296" s="42" t="s">
        <v>24</v>
      </c>
      <c r="C296" s="42" t="s">
        <v>1127</v>
      </c>
      <c r="D296" s="42" t="s">
        <v>1165</v>
      </c>
      <c r="E296" s="44" t="s">
        <v>580</v>
      </c>
      <c r="F296" s="44" t="s">
        <v>1368</v>
      </c>
      <c r="G296" s="54" t="s">
        <v>65</v>
      </c>
      <c r="H296" s="44" t="s">
        <v>66</v>
      </c>
      <c r="I296" s="45" t="s">
        <v>1369</v>
      </c>
      <c r="J296" s="66">
        <v>20</v>
      </c>
      <c r="K296" s="66">
        <v>20</v>
      </c>
      <c r="L296" s="66">
        <v>20</v>
      </c>
      <c r="M296" s="66">
        <v>0</v>
      </c>
      <c r="N296" s="44" t="s">
        <v>137</v>
      </c>
      <c r="O296" s="76">
        <v>4434</v>
      </c>
      <c r="P296" s="76">
        <v>13456</v>
      </c>
      <c r="Q296" s="76">
        <v>36</v>
      </c>
      <c r="R296" s="76">
        <v>114</v>
      </c>
      <c r="S296" s="44" t="s">
        <v>1370</v>
      </c>
      <c r="T296" s="44" t="s">
        <v>70</v>
      </c>
      <c r="U296" s="44" t="s">
        <v>164</v>
      </c>
      <c r="V296" s="44" t="s">
        <v>72</v>
      </c>
      <c r="W296" s="44" t="s">
        <v>70</v>
      </c>
      <c r="X296" s="44" t="s">
        <v>70</v>
      </c>
      <c r="Y296" s="44" t="s">
        <v>72</v>
      </c>
      <c r="Z296" s="44" t="s">
        <v>1333</v>
      </c>
      <c r="AA296" s="42" t="s">
        <v>1165</v>
      </c>
      <c r="AB296" s="44" t="s">
        <v>72</v>
      </c>
      <c r="AC296" s="42"/>
      <c r="AD296" s="87"/>
    </row>
    <row r="297" s="11" customFormat="1" ht="89.25" spans="1:30">
      <c r="A297" s="42">
        <v>291</v>
      </c>
      <c r="B297" s="101" t="s">
        <v>24</v>
      </c>
      <c r="C297" s="101" t="s">
        <v>1127</v>
      </c>
      <c r="D297" s="101" t="s">
        <v>1173</v>
      </c>
      <c r="E297" s="44" t="s">
        <v>317</v>
      </c>
      <c r="F297" s="44" t="s">
        <v>1371</v>
      </c>
      <c r="G297" s="54" t="s">
        <v>65</v>
      </c>
      <c r="H297" s="44" t="s">
        <v>66</v>
      </c>
      <c r="I297" s="45" t="s">
        <v>1372</v>
      </c>
      <c r="J297" s="66">
        <v>670</v>
      </c>
      <c r="K297" s="66">
        <v>670</v>
      </c>
      <c r="L297" s="66">
        <v>280</v>
      </c>
      <c r="M297" s="66">
        <v>390</v>
      </c>
      <c r="N297" s="44" t="s">
        <v>125</v>
      </c>
      <c r="O297" s="54">
        <v>780</v>
      </c>
      <c r="P297" s="54">
        <v>3243</v>
      </c>
      <c r="Q297" s="54">
        <v>97</v>
      </c>
      <c r="R297" s="54">
        <v>322</v>
      </c>
      <c r="S297" s="44" t="s">
        <v>1373</v>
      </c>
      <c r="T297" s="44" t="s">
        <v>70</v>
      </c>
      <c r="U297" s="44" t="s">
        <v>127</v>
      </c>
      <c r="V297" s="44" t="s">
        <v>72</v>
      </c>
      <c r="W297" s="44" t="s">
        <v>70</v>
      </c>
      <c r="X297" s="44" t="s">
        <v>70</v>
      </c>
      <c r="Y297" s="44" t="s">
        <v>72</v>
      </c>
      <c r="Z297" s="44" t="s">
        <v>1374</v>
      </c>
      <c r="AA297" s="101" t="s">
        <v>1375</v>
      </c>
      <c r="AB297" s="108" t="s">
        <v>72</v>
      </c>
      <c r="AC297" s="41"/>
      <c r="AD297" s="87"/>
    </row>
    <row r="298" s="11" customFormat="1" ht="51" spans="1:30">
      <c r="A298" s="42">
        <v>292</v>
      </c>
      <c r="B298" s="42" t="s">
        <v>24</v>
      </c>
      <c r="C298" s="42" t="s">
        <v>1248</v>
      </c>
      <c r="D298" s="42" t="s">
        <v>1376</v>
      </c>
      <c r="E298" s="44" t="s">
        <v>317</v>
      </c>
      <c r="F298" s="44" t="s">
        <v>1377</v>
      </c>
      <c r="G298" s="54" t="s">
        <v>65</v>
      </c>
      <c r="H298" s="44" t="s">
        <v>66</v>
      </c>
      <c r="I298" s="45" t="s">
        <v>1378</v>
      </c>
      <c r="J298" s="66">
        <v>570</v>
      </c>
      <c r="K298" s="66">
        <v>570</v>
      </c>
      <c r="L298" s="66">
        <v>420</v>
      </c>
      <c r="M298" s="66">
        <v>150</v>
      </c>
      <c r="N298" s="44" t="s">
        <v>125</v>
      </c>
      <c r="O298" s="54">
        <v>2960</v>
      </c>
      <c r="P298" s="54">
        <v>7755</v>
      </c>
      <c r="Q298" s="54">
        <v>55</v>
      </c>
      <c r="R298" s="54">
        <v>181</v>
      </c>
      <c r="S298" s="44" t="s">
        <v>1379</v>
      </c>
      <c r="T298" s="44" t="s">
        <v>70</v>
      </c>
      <c r="U298" s="44" t="s">
        <v>164</v>
      </c>
      <c r="V298" s="44" t="s">
        <v>72</v>
      </c>
      <c r="W298" s="44" t="s">
        <v>70</v>
      </c>
      <c r="X298" s="44" t="s">
        <v>70</v>
      </c>
      <c r="Y298" s="44" t="s">
        <v>72</v>
      </c>
      <c r="Z298" s="44" t="s">
        <v>1374</v>
      </c>
      <c r="AA298" s="101" t="s">
        <v>1376</v>
      </c>
      <c r="AB298" s="108" t="s">
        <v>72</v>
      </c>
      <c r="AC298" s="41"/>
      <c r="AD298" s="87"/>
    </row>
    <row r="299" s="11" customFormat="1" ht="38.25" spans="1:30">
      <c r="A299" s="42">
        <v>293</v>
      </c>
      <c r="B299" s="42" t="s">
        <v>24</v>
      </c>
      <c r="C299" s="42" t="s">
        <v>1286</v>
      </c>
      <c r="D299" s="42" t="s">
        <v>1380</v>
      </c>
      <c r="E299" s="44" t="s">
        <v>317</v>
      </c>
      <c r="F299" s="44" t="s">
        <v>1381</v>
      </c>
      <c r="G299" s="54" t="s">
        <v>65</v>
      </c>
      <c r="H299" s="44" t="s">
        <v>205</v>
      </c>
      <c r="I299" s="45" t="s">
        <v>1382</v>
      </c>
      <c r="J299" s="66">
        <v>70</v>
      </c>
      <c r="K299" s="66">
        <v>70</v>
      </c>
      <c r="L299" s="66">
        <v>70</v>
      </c>
      <c r="M299" s="66">
        <v>0</v>
      </c>
      <c r="N299" s="44" t="s">
        <v>125</v>
      </c>
      <c r="O299" s="76">
        <v>586</v>
      </c>
      <c r="P299" s="76">
        <v>2073</v>
      </c>
      <c r="Q299" s="76">
        <v>127</v>
      </c>
      <c r="R299" s="76">
        <v>462</v>
      </c>
      <c r="S299" s="44" t="s">
        <v>1383</v>
      </c>
      <c r="T299" s="44" t="s">
        <v>70</v>
      </c>
      <c r="U299" s="44" t="s">
        <v>164</v>
      </c>
      <c r="V299" s="44" t="s">
        <v>72</v>
      </c>
      <c r="W299" s="44" t="s">
        <v>70</v>
      </c>
      <c r="X299" s="44" t="s">
        <v>72</v>
      </c>
      <c r="Y299" s="44" t="s">
        <v>72</v>
      </c>
      <c r="Z299" s="44" t="s">
        <v>1374</v>
      </c>
      <c r="AA299" s="42" t="s">
        <v>1380</v>
      </c>
      <c r="AB299" s="44" t="s">
        <v>72</v>
      </c>
      <c r="AC299" s="42"/>
      <c r="AD299" s="87"/>
    </row>
    <row r="300" s="11" customFormat="1" ht="38.25" spans="1:30">
      <c r="A300" s="42">
        <v>294</v>
      </c>
      <c r="B300" s="42" t="s">
        <v>24</v>
      </c>
      <c r="C300" s="42" t="s">
        <v>1302</v>
      </c>
      <c r="D300" s="42" t="s">
        <v>1384</v>
      </c>
      <c r="E300" s="44" t="s">
        <v>317</v>
      </c>
      <c r="F300" s="44" t="s">
        <v>1385</v>
      </c>
      <c r="G300" s="54" t="s">
        <v>65</v>
      </c>
      <c r="H300" s="44" t="s">
        <v>66</v>
      </c>
      <c r="I300" s="45" t="s">
        <v>1386</v>
      </c>
      <c r="J300" s="66">
        <v>70</v>
      </c>
      <c r="K300" s="66">
        <v>70</v>
      </c>
      <c r="L300" s="66">
        <v>70</v>
      </c>
      <c r="M300" s="66">
        <v>0</v>
      </c>
      <c r="N300" s="44" t="s">
        <v>125</v>
      </c>
      <c r="O300" s="76">
        <v>718</v>
      </c>
      <c r="P300" s="76">
        <v>2475</v>
      </c>
      <c r="Q300" s="76">
        <v>26</v>
      </c>
      <c r="R300" s="76">
        <v>95</v>
      </c>
      <c r="S300" s="44" t="s">
        <v>1387</v>
      </c>
      <c r="T300" s="44" t="s">
        <v>70</v>
      </c>
      <c r="U300" s="44" t="s">
        <v>1388</v>
      </c>
      <c r="V300" s="44" t="s">
        <v>72</v>
      </c>
      <c r="W300" s="44" t="s">
        <v>70</v>
      </c>
      <c r="X300" s="44" t="s">
        <v>70</v>
      </c>
      <c r="Y300" s="44" t="s">
        <v>72</v>
      </c>
      <c r="Z300" s="44" t="s">
        <v>1374</v>
      </c>
      <c r="AA300" s="42" t="s">
        <v>1384</v>
      </c>
      <c r="AB300" s="44" t="s">
        <v>72</v>
      </c>
      <c r="AC300" s="42"/>
      <c r="AD300" s="87"/>
    </row>
    <row r="301" s="11" customFormat="1" ht="25.5" spans="1:30">
      <c r="A301" s="42">
        <v>295</v>
      </c>
      <c r="B301" s="42" t="s">
        <v>24</v>
      </c>
      <c r="C301" s="42" t="s">
        <v>677</v>
      </c>
      <c r="D301" s="42"/>
      <c r="E301" s="44" t="s">
        <v>173</v>
      </c>
      <c r="F301" s="44" t="s">
        <v>1389</v>
      </c>
      <c r="G301" s="54" t="s">
        <v>65</v>
      </c>
      <c r="H301" s="44" t="s">
        <v>66</v>
      </c>
      <c r="I301" s="45" t="s">
        <v>1390</v>
      </c>
      <c r="J301" s="66">
        <v>44</v>
      </c>
      <c r="K301" s="66">
        <v>44</v>
      </c>
      <c r="L301" s="66">
        <v>44</v>
      </c>
      <c r="M301" s="68"/>
      <c r="N301" s="44" t="s">
        <v>176</v>
      </c>
      <c r="O301" s="76">
        <v>200</v>
      </c>
      <c r="P301" s="76">
        <v>200</v>
      </c>
      <c r="Q301" s="76">
        <v>200</v>
      </c>
      <c r="R301" s="76">
        <v>200</v>
      </c>
      <c r="S301" s="44" t="s">
        <v>1391</v>
      </c>
      <c r="T301" s="44" t="s">
        <v>72</v>
      </c>
      <c r="U301" s="44" t="s">
        <v>277</v>
      </c>
      <c r="V301" s="44" t="s">
        <v>165</v>
      </c>
      <c r="W301" s="44" t="s">
        <v>70</v>
      </c>
      <c r="X301" s="44" t="s">
        <v>165</v>
      </c>
      <c r="Y301" s="44" t="s">
        <v>70</v>
      </c>
      <c r="Z301" s="44" t="s">
        <v>1392</v>
      </c>
      <c r="AA301" s="44" t="s">
        <v>166</v>
      </c>
      <c r="AB301" s="44" t="s">
        <v>72</v>
      </c>
      <c r="AC301" s="42"/>
      <c r="AD301" s="87"/>
    </row>
    <row r="302" s="11" customFormat="1" ht="25.5" spans="1:30">
      <c r="A302" s="42">
        <v>296</v>
      </c>
      <c r="B302" s="42" t="s">
        <v>24</v>
      </c>
      <c r="C302" s="42" t="s">
        <v>677</v>
      </c>
      <c r="D302" s="42"/>
      <c r="E302" s="44" t="s">
        <v>417</v>
      </c>
      <c r="F302" s="44" t="s">
        <v>1393</v>
      </c>
      <c r="G302" s="54" t="s">
        <v>65</v>
      </c>
      <c r="H302" s="44" t="s">
        <v>66</v>
      </c>
      <c r="I302" s="45" t="s">
        <v>1394</v>
      </c>
      <c r="J302" s="66">
        <v>7.5</v>
      </c>
      <c r="K302" s="66">
        <v>7.5</v>
      </c>
      <c r="L302" s="66"/>
      <c r="M302" s="66">
        <v>7.5</v>
      </c>
      <c r="N302" s="44" t="s">
        <v>176</v>
      </c>
      <c r="O302" s="76">
        <v>150</v>
      </c>
      <c r="P302" s="76">
        <v>150</v>
      </c>
      <c r="Q302" s="76">
        <v>150</v>
      </c>
      <c r="R302" s="76">
        <v>150</v>
      </c>
      <c r="S302" s="44" t="s">
        <v>1395</v>
      </c>
      <c r="T302" s="44" t="s">
        <v>72</v>
      </c>
      <c r="U302" s="44" t="s">
        <v>277</v>
      </c>
      <c r="V302" s="44" t="s">
        <v>165</v>
      </c>
      <c r="W302" s="44" t="s">
        <v>70</v>
      </c>
      <c r="X302" s="44" t="s">
        <v>165</v>
      </c>
      <c r="Y302" s="44" t="s">
        <v>70</v>
      </c>
      <c r="Z302" s="44" t="s">
        <v>1392</v>
      </c>
      <c r="AA302" s="44" t="s">
        <v>166</v>
      </c>
      <c r="AB302" s="44" t="s">
        <v>72</v>
      </c>
      <c r="AC302" s="42"/>
      <c r="AD302" s="87"/>
    </row>
    <row r="303" s="11" customFormat="1" ht="25.5" spans="1:30">
      <c r="A303" s="42">
        <v>297</v>
      </c>
      <c r="B303" s="42" t="s">
        <v>24</v>
      </c>
      <c r="C303" s="42" t="s">
        <v>677</v>
      </c>
      <c r="D303" s="42"/>
      <c r="E303" s="44" t="s">
        <v>417</v>
      </c>
      <c r="F303" s="44" t="s">
        <v>1396</v>
      </c>
      <c r="G303" s="54" t="s">
        <v>65</v>
      </c>
      <c r="H303" s="44" t="s">
        <v>66</v>
      </c>
      <c r="I303" s="45" t="s">
        <v>1397</v>
      </c>
      <c r="J303" s="66">
        <v>30</v>
      </c>
      <c r="K303" s="66">
        <v>30</v>
      </c>
      <c r="L303" s="66">
        <v>30</v>
      </c>
      <c r="M303" s="66"/>
      <c r="N303" s="44" t="s">
        <v>176</v>
      </c>
      <c r="O303" s="76">
        <v>300</v>
      </c>
      <c r="P303" s="76">
        <v>300</v>
      </c>
      <c r="Q303" s="76">
        <v>300</v>
      </c>
      <c r="R303" s="76">
        <v>300</v>
      </c>
      <c r="S303" s="44" t="s">
        <v>1398</v>
      </c>
      <c r="T303" s="44" t="s">
        <v>72</v>
      </c>
      <c r="U303" s="44" t="s">
        <v>277</v>
      </c>
      <c r="V303" s="44" t="s">
        <v>165</v>
      </c>
      <c r="W303" s="44" t="s">
        <v>70</v>
      </c>
      <c r="X303" s="44" t="s">
        <v>165</v>
      </c>
      <c r="Y303" s="44" t="s">
        <v>70</v>
      </c>
      <c r="Z303" s="44" t="s">
        <v>1392</v>
      </c>
      <c r="AA303" s="44" t="s">
        <v>166</v>
      </c>
      <c r="AB303" s="44" t="s">
        <v>72</v>
      </c>
      <c r="AC303" s="42"/>
      <c r="AD303" s="87"/>
    </row>
    <row r="304" s="11" customFormat="1" ht="12.75" spans="1:30">
      <c r="A304" s="42">
        <v>298</v>
      </c>
      <c r="B304" s="42" t="s">
        <v>24</v>
      </c>
      <c r="C304" s="42" t="s">
        <v>677</v>
      </c>
      <c r="D304" s="42"/>
      <c r="E304" s="44" t="s">
        <v>407</v>
      </c>
      <c r="F304" s="102" t="s">
        <v>1399</v>
      </c>
      <c r="G304" s="54" t="s">
        <v>65</v>
      </c>
      <c r="H304" s="44" t="s">
        <v>66</v>
      </c>
      <c r="I304" s="45" t="s">
        <v>1400</v>
      </c>
      <c r="J304" s="66">
        <v>96</v>
      </c>
      <c r="K304" s="66">
        <v>96</v>
      </c>
      <c r="L304" s="66">
        <v>96</v>
      </c>
      <c r="M304" s="66">
        <v>0</v>
      </c>
      <c r="N304" s="44" t="s">
        <v>176</v>
      </c>
      <c r="O304" s="76">
        <v>48</v>
      </c>
      <c r="P304" s="76">
        <v>100</v>
      </c>
      <c r="Q304" s="76">
        <v>48</v>
      </c>
      <c r="R304" s="76">
        <v>100</v>
      </c>
      <c r="S304" s="44" t="s">
        <v>1401</v>
      </c>
      <c r="T304" s="44" t="s">
        <v>72</v>
      </c>
      <c r="U304" s="44" t="s">
        <v>171</v>
      </c>
      <c r="V304" s="44" t="s">
        <v>165</v>
      </c>
      <c r="W304" s="44" t="s">
        <v>70</v>
      </c>
      <c r="X304" s="44" t="s">
        <v>165</v>
      </c>
      <c r="Y304" s="44" t="s">
        <v>70</v>
      </c>
      <c r="Z304" s="44" t="s">
        <v>1132</v>
      </c>
      <c r="AA304" s="44" t="s">
        <v>166</v>
      </c>
      <c r="AB304" s="44" t="s">
        <v>72</v>
      </c>
      <c r="AC304" s="42"/>
      <c r="AD304" s="87"/>
    </row>
    <row r="305" s="11" customFormat="1" ht="25.5" spans="1:30">
      <c r="A305" s="42">
        <v>299</v>
      </c>
      <c r="B305" s="42" t="s">
        <v>24</v>
      </c>
      <c r="C305" s="42" t="s">
        <v>677</v>
      </c>
      <c r="D305" s="42"/>
      <c r="E305" s="44" t="s">
        <v>167</v>
      </c>
      <c r="F305" s="102" t="s">
        <v>1402</v>
      </c>
      <c r="G305" s="54" t="s">
        <v>65</v>
      </c>
      <c r="H305" s="44" t="s">
        <v>66</v>
      </c>
      <c r="I305" s="45" t="s">
        <v>1403</v>
      </c>
      <c r="J305" s="66">
        <v>125</v>
      </c>
      <c r="K305" s="66">
        <v>125</v>
      </c>
      <c r="L305" s="66">
        <v>125</v>
      </c>
      <c r="M305" s="66">
        <v>0</v>
      </c>
      <c r="N305" s="44" t="s">
        <v>1404</v>
      </c>
      <c r="O305" s="76">
        <v>120</v>
      </c>
      <c r="P305" s="76">
        <v>250</v>
      </c>
      <c r="Q305" s="76">
        <v>120</v>
      </c>
      <c r="R305" s="76">
        <v>250</v>
      </c>
      <c r="S305" s="44" t="s">
        <v>1405</v>
      </c>
      <c r="T305" s="44" t="s">
        <v>72</v>
      </c>
      <c r="U305" s="44" t="s">
        <v>171</v>
      </c>
      <c r="V305" s="44" t="s">
        <v>165</v>
      </c>
      <c r="W305" s="44" t="s">
        <v>70</v>
      </c>
      <c r="X305" s="44" t="s">
        <v>165</v>
      </c>
      <c r="Y305" s="44" t="s">
        <v>70</v>
      </c>
      <c r="Z305" s="44" t="s">
        <v>1406</v>
      </c>
      <c r="AA305" s="44" t="s">
        <v>166</v>
      </c>
      <c r="AB305" s="44" t="s">
        <v>72</v>
      </c>
      <c r="AC305" s="42"/>
      <c r="AD305" s="87"/>
    </row>
    <row r="306" s="11" customFormat="1" ht="25.5" spans="1:30">
      <c r="A306" s="42">
        <v>300</v>
      </c>
      <c r="B306" s="42" t="s">
        <v>24</v>
      </c>
      <c r="C306" s="42" t="s">
        <v>677</v>
      </c>
      <c r="D306" s="42"/>
      <c r="E306" s="44" t="s">
        <v>160</v>
      </c>
      <c r="F306" s="102" t="s">
        <v>1407</v>
      </c>
      <c r="G306" s="54" t="s">
        <v>65</v>
      </c>
      <c r="H306" s="44" t="s">
        <v>66</v>
      </c>
      <c r="I306" s="45" t="s">
        <v>1408</v>
      </c>
      <c r="J306" s="66">
        <v>190</v>
      </c>
      <c r="K306" s="66">
        <v>190</v>
      </c>
      <c r="L306" s="66">
        <v>190</v>
      </c>
      <c r="M306" s="66">
        <v>0</v>
      </c>
      <c r="N306" s="44" t="s">
        <v>82</v>
      </c>
      <c r="O306" s="76"/>
      <c r="P306" s="76"/>
      <c r="Q306" s="76"/>
      <c r="R306" s="76"/>
      <c r="S306" s="44" t="s">
        <v>1409</v>
      </c>
      <c r="T306" s="44" t="s">
        <v>72</v>
      </c>
      <c r="U306" s="86" t="s">
        <v>164</v>
      </c>
      <c r="V306" s="44" t="s">
        <v>165</v>
      </c>
      <c r="W306" s="44" t="s">
        <v>70</v>
      </c>
      <c r="X306" s="44" t="s">
        <v>165</v>
      </c>
      <c r="Y306" s="44" t="s">
        <v>70</v>
      </c>
      <c r="Z306" s="44" t="s">
        <v>1132</v>
      </c>
      <c r="AA306" s="44" t="s">
        <v>166</v>
      </c>
      <c r="AB306" s="44" t="s">
        <v>72</v>
      </c>
      <c r="AC306" s="42"/>
      <c r="AD306" s="87"/>
    </row>
    <row r="307" s="11" customFormat="1" ht="12.75" spans="1:30">
      <c r="A307" s="42">
        <v>301</v>
      </c>
      <c r="B307" s="42" t="s">
        <v>24</v>
      </c>
      <c r="C307" s="42" t="s">
        <v>677</v>
      </c>
      <c r="D307" s="42"/>
      <c r="E307" s="44" t="s">
        <v>421</v>
      </c>
      <c r="F307" s="102" t="s">
        <v>1410</v>
      </c>
      <c r="G307" s="54" t="s">
        <v>65</v>
      </c>
      <c r="H307" s="44" t="s">
        <v>66</v>
      </c>
      <c r="I307" s="45" t="s">
        <v>1411</v>
      </c>
      <c r="J307" s="66">
        <v>80</v>
      </c>
      <c r="K307" s="66">
        <v>80</v>
      </c>
      <c r="L307" s="66">
        <v>80</v>
      </c>
      <c r="M307" s="66">
        <v>0</v>
      </c>
      <c r="N307" s="44" t="s">
        <v>82</v>
      </c>
      <c r="O307" s="76"/>
      <c r="P307" s="76"/>
      <c r="Q307" s="76"/>
      <c r="R307" s="76"/>
      <c r="S307" s="44" t="s">
        <v>1412</v>
      </c>
      <c r="T307" s="44" t="s">
        <v>70</v>
      </c>
      <c r="U307" s="44" t="s">
        <v>171</v>
      </c>
      <c r="V307" s="44" t="s">
        <v>165</v>
      </c>
      <c r="W307" s="44" t="s">
        <v>70</v>
      </c>
      <c r="X307" s="44" t="s">
        <v>165</v>
      </c>
      <c r="Y307" s="44" t="s">
        <v>70</v>
      </c>
      <c r="Z307" s="44" t="s">
        <v>1132</v>
      </c>
      <c r="AA307" s="44" t="s">
        <v>166</v>
      </c>
      <c r="AB307" s="44" t="s">
        <v>72</v>
      </c>
      <c r="AC307" s="42"/>
      <c r="AD307" s="87"/>
    </row>
    <row r="308" s="12" customFormat="1" ht="63.75" spans="1:30">
      <c r="A308" s="42">
        <v>302</v>
      </c>
      <c r="B308" s="42" t="s">
        <v>25</v>
      </c>
      <c r="C308" s="42" t="s">
        <v>1413</v>
      </c>
      <c r="D308" s="42" t="s">
        <v>1414</v>
      </c>
      <c r="E308" s="44" t="s">
        <v>456</v>
      </c>
      <c r="F308" s="44" t="s">
        <v>1415</v>
      </c>
      <c r="G308" s="54" t="s">
        <v>65</v>
      </c>
      <c r="H308" s="44" t="s">
        <v>205</v>
      </c>
      <c r="I308" s="45" t="s">
        <v>1416</v>
      </c>
      <c r="J308" s="66">
        <v>30</v>
      </c>
      <c r="K308" s="66">
        <v>30</v>
      </c>
      <c r="L308" s="66">
        <v>15</v>
      </c>
      <c r="M308" s="66">
        <v>15</v>
      </c>
      <c r="N308" s="44" t="s">
        <v>82</v>
      </c>
      <c r="O308" s="76">
        <v>483</v>
      </c>
      <c r="P308" s="76">
        <v>1550</v>
      </c>
      <c r="Q308" s="76">
        <v>20</v>
      </c>
      <c r="R308" s="76">
        <v>43</v>
      </c>
      <c r="S308" s="44" t="s">
        <v>1417</v>
      </c>
      <c r="T308" s="44" t="s">
        <v>70</v>
      </c>
      <c r="U308" s="44" t="s">
        <v>171</v>
      </c>
      <c r="V308" s="44" t="s">
        <v>72</v>
      </c>
      <c r="W308" s="44" t="s">
        <v>70</v>
      </c>
      <c r="X308" s="44" t="s">
        <v>70</v>
      </c>
      <c r="Y308" s="44" t="s">
        <v>70</v>
      </c>
      <c r="Z308" s="44" t="s">
        <v>1291</v>
      </c>
      <c r="AA308" s="42" t="s">
        <v>1414</v>
      </c>
      <c r="AB308" s="44" t="s">
        <v>72</v>
      </c>
      <c r="AC308" s="86"/>
      <c r="AD308" s="87"/>
    </row>
    <row r="309" s="13" customFormat="1" ht="127.5" spans="1:30">
      <c r="A309" s="42">
        <v>303</v>
      </c>
      <c r="B309" s="42" t="s">
        <v>25</v>
      </c>
      <c r="C309" s="42" t="s">
        <v>1413</v>
      </c>
      <c r="D309" s="42" t="s">
        <v>1414</v>
      </c>
      <c r="E309" s="44" t="s">
        <v>317</v>
      </c>
      <c r="F309" s="44" t="s">
        <v>1418</v>
      </c>
      <c r="G309" s="54" t="s">
        <v>65</v>
      </c>
      <c r="H309" s="44" t="s">
        <v>66</v>
      </c>
      <c r="I309" s="45" t="s">
        <v>1419</v>
      </c>
      <c r="J309" s="66">
        <v>77</v>
      </c>
      <c r="K309" s="66">
        <v>77</v>
      </c>
      <c r="L309" s="66">
        <v>70</v>
      </c>
      <c r="M309" s="66">
        <v>7</v>
      </c>
      <c r="N309" s="44" t="s">
        <v>125</v>
      </c>
      <c r="O309" s="76">
        <v>447</v>
      </c>
      <c r="P309" s="54">
        <v>1474</v>
      </c>
      <c r="Q309" s="76">
        <v>20</v>
      </c>
      <c r="R309" s="76">
        <v>53</v>
      </c>
      <c r="S309" s="44" t="s">
        <v>1420</v>
      </c>
      <c r="T309" s="44" t="s">
        <v>70</v>
      </c>
      <c r="U309" s="44" t="s">
        <v>164</v>
      </c>
      <c r="V309" s="44" t="s">
        <v>72</v>
      </c>
      <c r="W309" s="44" t="s">
        <v>70</v>
      </c>
      <c r="X309" s="44" t="s">
        <v>72</v>
      </c>
      <c r="Y309" s="44" t="s">
        <v>72</v>
      </c>
      <c r="Z309" s="44" t="s">
        <v>1421</v>
      </c>
      <c r="AA309" s="42" t="s">
        <v>1414</v>
      </c>
      <c r="AB309" s="44" t="s">
        <v>72</v>
      </c>
      <c r="AC309" s="88"/>
      <c r="AD309" s="87"/>
    </row>
    <row r="310" s="12" customFormat="1" ht="25.5" spans="1:30">
      <c r="A310" s="42">
        <v>304</v>
      </c>
      <c r="B310" s="42" t="s">
        <v>25</v>
      </c>
      <c r="C310" s="42" t="s">
        <v>1413</v>
      </c>
      <c r="D310" s="42" t="s">
        <v>1414</v>
      </c>
      <c r="E310" s="44" t="s">
        <v>102</v>
      </c>
      <c r="F310" s="44" t="s">
        <v>1422</v>
      </c>
      <c r="G310" s="54" t="s">
        <v>65</v>
      </c>
      <c r="H310" s="44" t="s">
        <v>66</v>
      </c>
      <c r="I310" s="45" t="s">
        <v>1423</v>
      </c>
      <c r="J310" s="66">
        <v>130</v>
      </c>
      <c r="K310" s="66">
        <v>130</v>
      </c>
      <c r="L310" s="66">
        <v>130</v>
      </c>
      <c r="M310" s="66"/>
      <c r="N310" s="44" t="s">
        <v>82</v>
      </c>
      <c r="O310" s="76">
        <v>483</v>
      </c>
      <c r="P310" s="76">
        <v>1550</v>
      </c>
      <c r="Q310" s="76">
        <v>20</v>
      </c>
      <c r="R310" s="76">
        <v>43</v>
      </c>
      <c r="S310" s="44" t="s">
        <v>1424</v>
      </c>
      <c r="T310" s="44" t="s">
        <v>70</v>
      </c>
      <c r="U310" s="44" t="s">
        <v>460</v>
      </c>
      <c r="V310" s="44" t="s">
        <v>72</v>
      </c>
      <c r="W310" s="44" t="s">
        <v>70</v>
      </c>
      <c r="X310" s="44" t="s">
        <v>72</v>
      </c>
      <c r="Y310" s="44" t="s">
        <v>72</v>
      </c>
      <c r="Z310" s="44" t="s">
        <v>1291</v>
      </c>
      <c r="AA310" s="42" t="s">
        <v>1414</v>
      </c>
      <c r="AB310" s="44" t="s">
        <v>72</v>
      </c>
      <c r="AC310" s="86"/>
      <c r="AD310" s="87"/>
    </row>
    <row r="311" s="12" customFormat="1" ht="51" spans="1:30">
      <c r="A311" s="42">
        <v>305</v>
      </c>
      <c r="B311" s="42" t="s">
        <v>25</v>
      </c>
      <c r="C311" s="42" t="s">
        <v>1413</v>
      </c>
      <c r="D311" s="42" t="s">
        <v>1425</v>
      </c>
      <c r="E311" s="44" t="s">
        <v>516</v>
      </c>
      <c r="F311" s="44" t="s">
        <v>1426</v>
      </c>
      <c r="G311" s="54" t="s">
        <v>65</v>
      </c>
      <c r="H311" s="44" t="s">
        <v>66</v>
      </c>
      <c r="I311" s="45" t="s">
        <v>1427</v>
      </c>
      <c r="J311" s="66">
        <v>100</v>
      </c>
      <c r="K311" s="66">
        <v>100</v>
      </c>
      <c r="L311" s="66">
        <v>100</v>
      </c>
      <c r="M311" s="66"/>
      <c r="N311" s="44" t="s">
        <v>82</v>
      </c>
      <c r="O311" s="76">
        <v>685</v>
      </c>
      <c r="P311" s="76">
        <v>2325</v>
      </c>
      <c r="Q311" s="76">
        <v>83</v>
      </c>
      <c r="R311" s="76">
        <v>259</v>
      </c>
      <c r="S311" s="44" t="s">
        <v>1428</v>
      </c>
      <c r="T311" s="44" t="s">
        <v>70</v>
      </c>
      <c r="U311" s="44" t="s">
        <v>460</v>
      </c>
      <c r="V311" s="44" t="s">
        <v>72</v>
      </c>
      <c r="W311" s="44" t="s">
        <v>70</v>
      </c>
      <c r="X311" s="44" t="s">
        <v>70</v>
      </c>
      <c r="Y311" s="44" t="s">
        <v>70</v>
      </c>
      <c r="Z311" s="44" t="s">
        <v>1291</v>
      </c>
      <c r="AA311" s="42" t="s">
        <v>1425</v>
      </c>
      <c r="AB311" s="44" t="s">
        <v>72</v>
      </c>
      <c r="AC311" s="86"/>
      <c r="AD311" s="87"/>
    </row>
    <row r="312" s="5" customFormat="1" ht="51" spans="1:30">
      <c r="A312" s="42">
        <v>306</v>
      </c>
      <c r="B312" s="42" t="s">
        <v>25</v>
      </c>
      <c r="C312" s="42" t="s">
        <v>1413</v>
      </c>
      <c r="D312" s="42" t="s">
        <v>1425</v>
      </c>
      <c r="E312" s="44" t="s">
        <v>372</v>
      </c>
      <c r="F312" s="43" t="s">
        <v>1429</v>
      </c>
      <c r="G312" s="54" t="s">
        <v>65</v>
      </c>
      <c r="H312" s="44" t="s">
        <v>66</v>
      </c>
      <c r="I312" s="67" t="s">
        <v>1430</v>
      </c>
      <c r="J312" s="66">
        <v>100</v>
      </c>
      <c r="K312" s="66">
        <v>100</v>
      </c>
      <c r="L312" s="66">
        <v>100</v>
      </c>
      <c r="M312" s="66"/>
      <c r="N312" s="44" t="s">
        <v>137</v>
      </c>
      <c r="O312" s="76">
        <v>774</v>
      </c>
      <c r="P312" s="76">
        <v>2927</v>
      </c>
      <c r="Q312" s="76">
        <v>15</v>
      </c>
      <c r="R312" s="76">
        <v>52</v>
      </c>
      <c r="S312" s="106" t="s">
        <v>1431</v>
      </c>
      <c r="T312" s="83" t="s">
        <v>70</v>
      </c>
      <c r="U312" s="44" t="s">
        <v>460</v>
      </c>
      <c r="V312" s="44" t="s">
        <v>72</v>
      </c>
      <c r="W312" s="44" t="s">
        <v>70</v>
      </c>
      <c r="X312" s="44" t="s">
        <v>70</v>
      </c>
      <c r="Y312" s="44" t="s">
        <v>72</v>
      </c>
      <c r="Z312" s="44" t="s">
        <v>1432</v>
      </c>
      <c r="AA312" s="42" t="s">
        <v>1425</v>
      </c>
      <c r="AB312" s="44" t="s">
        <v>72</v>
      </c>
      <c r="AC312" s="88"/>
      <c r="AD312" s="87"/>
    </row>
    <row r="313" s="5" customFormat="1" ht="51" spans="1:30">
      <c r="A313" s="42">
        <v>307</v>
      </c>
      <c r="B313" s="42" t="s">
        <v>25</v>
      </c>
      <c r="C313" s="42" t="s">
        <v>1413</v>
      </c>
      <c r="D313" s="42" t="s">
        <v>1433</v>
      </c>
      <c r="E313" s="44" t="s">
        <v>260</v>
      </c>
      <c r="F313" s="103" t="s">
        <v>1434</v>
      </c>
      <c r="G313" s="54" t="s">
        <v>65</v>
      </c>
      <c r="H313" s="44" t="s">
        <v>66</v>
      </c>
      <c r="I313" s="67" t="s">
        <v>1435</v>
      </c>
      <c r="J313" s="66">
        <v>30</v>
      </c>
      <c r="K313" s="66">
        <v>30</v>
      </c>
      <c r="L313" s="66">
        <v>30</v>
      </c>
      <c r="M313" s="66"/>
      <c r="N313" s="44" t="s">
        <v>137</v>
      </c>
      <c r="O313" s="76">
        <v>8602</v>
      </c>
      <c r="P313" s="76">
        <v>3582</v>
      </c>
      <c r="Q313" s="76">
        <v>0</v>
      </c>
      <c r="R313" s="76">
        <v>0</v>
      </c>
      <c r="S313" s="107" t="s">
        <v>1436</v>
      </c>
      <c r="T313" s="83" t="s">
        <v>70</v>
      </c>
      <c r="U313" s="44" t="s">
        <v>171</v>
      </c>
      <c r="V313" s="44" t="s">
        <v>72</v>
      </c>
      <c r="W313" s="44" t="s">
        <v>70</v>
      </c>
      <c r="X313" s="44" t="s">
        <v>70</v>
      </c>
      <c r="Y313" s="44" t="s">
        <v>70</v>
      </c>
      <c r="Z313" s="44" t="s">
        <v>1432</v>
      </c>
      <c r="AA313" s="42" t="s">
        <v>1433</v>
      </c>
      <c r="AB313" s="44" t="s">
        <v>72</v>
      </c>
      <c r="AC313" s="97"/>
      <c r="AD313" s="87"/>
    </row>
    <row r="314" s="12" customFormat="1" ht="25.5" spans="1:30">
      <c r="A314" s="42">
        <v>308</v>
      </c>
      <c r="B314" s="42" t="s">
        <v>25</v>
      </c>
      <c r="C314" s="42" t="s">
        <v>1413</v>
      </c>
      <c r="D314" s="42" t="s">
        <v>1425</v>
      </c>
      <c r="E314" s="44" t="s">
        <v>115</v>
      </c>
      <c r="F314" s="44" t="s">
        <v>1437</v>
      </c>
      <c r="G314" s="54" t="s">
        <v>65</v>
      </c>
      <c r="H314" s="44" t="s">
        <v>66</v>
      </c>
      <c r="I314" s="45" t="s">
        <v>1438</v>
      </c>
      <c r="J314" s="66">
        <v>150</v>
      </c>
      <c r="K314" s="66">
        <v>150</v>
      </c>
      <c r="L314" s="66">
        <v>150</v>
      </c>
      <c r="M314" s="66"/>
      <c r="N314" s="44" t="s">
        <v>82</v>
      </c>
      <c r="O314" s="76">
        <v>128</v>
      </c>
      <c r="P314" s="76">
        <v>509</v>
      </c>
      <c r="Q314" s="76">
        <v>2</v>
      </c>
      <c r="R314" s="76">
        <v>6</v>
      </c>
      <c r="S314" s="44" t="s">
        <v>1439</v>
      </c>
      <c r="T314" s="44" t="s">
        <v>70</v>
      </c>
      <c r="U314" s="44" t="s">
        <v>171</v>
      </c>
      <c r="V314" s="44" t="s">
        <v>72</v>
      </c>
      <c r="W314" s="44" t="s">
        <v>70</v>
      </c>
      <c r="X314" s="44" t="s">
        <v>70</v>
      </c>
      <c r="Y314" s="44" t="s">
        <v>70</v>
      </c>
      <c r="Z314" s="44" t="s">
        <v>1291</v>
      </c>
      <c r="AA314" s="42" t="s">
        <v>1425</v>
      </c>
      <c r="AB314" s="44" t="s">
        <v>72</v>
      </c>
      <c r="AC314" s="86"/>
      <c r="AD314" s="87"/>
    </row>
    <row r="315" s="12" customFormat="1" ht="25.5" spans="1:30">
      <c r="A315" s="42">
        <v>309</v>
      </c>
      <c r="B315" s="42" t="s">
        <v>25</v>
      </c>
      <c r="C315" s="42" t="s">
        <v>1413</v>
      </c>
      <c r="D315" s="42" t="s">
        <v>1440</v>
      </c>
      <c r="E315" s="44" t="s">
        <v>102</v>
      </c>
      <c r="F315" s="44" t="s">
        <v>1441</v>
      </c>
      <c r="G315" s="54" t="s">
        <v>65</v>
      </c>
      <c r="H315" s="44" t="s">
        <v>66</v>
      </c>
      <c r="I315" s="45" t="s">
        <v>1442</v>
      </c>
      <c r="J315" s="66">
        <v>62.2</v>
      </c>
      <c r="K315" s="66">
        <v>62.2</v>
      </c>
      <c r="L315" s="66">
        <v>62.2</v>
      </c>
      <c r="M315" s="66"/>
      <c r="N315" s="44" t="s">
        <v>82</v>
      </c>
      <c r="O315" s="76">
        <v>78</v>
      </c>
      <c r="P315" s="76">
        <v>221</v>
      </c>
      <c r="Q315" s="76">
        <v>3</v>
      </c>
      <c r="R315" s="76">
        <v>10</v>
      </c>
      <c r="S315" s="44" t="s">
        <v>1443</v>
      </c>
      <c r="T315" s="44" t="s">
        <v>70</v>
      </c>
      <c r="U315" s="44" t="s">
        <v>460</v>
      </c>
      <c r="V315" s="44" t="s">
        <v>72</v>
      </c>
      <c r="W315" s="44" t="s">
        <v>70</v>
      </c>
      <c r="X315" s="44" t="s">
        <v>72</v>
      </c>
      <c r="Y315" s="44" t="s">
        <v>72</v>
      </c>
      <c r="Z315" s="44" t="s">
        <v>1291</v>
      </c>
      <c r="AA315" s="42" t="s">
        <v>1440</v>
      </c>
      <c r="AB315" s="44" t="s">
        <v>72</v>
      </c>
      <c r="AC315" s="86"/>
      <c r="AD315" s="87"/>
    </row>
    <row r="316" s="14" customFormat="1" ht="25.5" spans="1:30">
      <c r="A316" s="42">
        <v>310</v>
      </c>
      <c r="B316" s="42" t="s">
        <v>25</v>
      </c>
      <c r="C316" s="42" t="s">
        <v>1413</v>
      </c>
      <c r="D316" s="42" t="s">
        <v>1440</v>
      </c>
      <c r="E316" s="44" t="s">
        <v>89</v>
      </c>
      <c r="F316" s="45" t="s">
        <v>1444</v>
      </c>
      <c r="G316" s="54" t="s">
        <v>65</v>
      </c>
      <c r="H316" s="44" t="s">
        <v>66</v>
      </c>
      <c r="I316" s="104" t="s">
        <v>1445</v>
      </c>
      <c r="J316" s="66">
        <v>20</v>
      </c>
      <c r="K316" s="66">
        <v>20</v>
      </c>
      <c r="L316" s="66">
        <v>20</v>
      </c>
      <c r="M316" s="66"/>
      <c r="N316" s="44" t="s">
        <v>82</v>
      </c>
      <c r="O316" s="76">
        <v>190</v>
      </c>
      <c r="P316" s="76">
        <v>597</v>
      </c>
      <c r="Q316" s="76">
        <v>4</v>
      </c>
      <c r="R316" s="76">
        <v>17</v>
      </c>
      <c r="S316" s="45" t="s">
        <v>1446</v>
      </c>
      <c r="T316" s="44" t="s">
        <v>70</v>
      </c>
      <c r="U316" s="44" t="s">
        <v>171</v>
      </c>
      <c r="V316" s="44" t="s">
        <v>72</v>
      </c>
      <c r="W316" s="44" t="s">
        <v>70</v>
      </c>
      <c r="X316" s="44" t="s">
        <v>72</v>
      </c>
      <c r="Y316" s="44" t="s">
        <v>72</v>
      </c>
      <c r="Z316" s="44" t="s">
        <v>1291</v>
      </c>
      <c r="AA316" s="42" t="s">
        <v>1440</v>
      </c>
      <c r="AB316" s="44" t="s">
        <v>72</v>
      </c>
      <c r="AC316" s="88"/>
      <c r="AD316" s="87"/>
    </row>
    <row r="317" s="13" customFormat="1" ht="76.5" spans="1:30">
      <c r="A317" s="42">
        <v>311</v>
      </c>
      <c r="B317" s="42" t="s">
        <v>25</v>
      </c>
      <c r="C317" s="42" t="s">
        <v>1413</v>
      </c>
      <c r="D317" s="42" t="s">
        <v>1447</v>
      </c>
      <c r="E317" s="44" t="s">
        <v>516</v>
      </c>
      <c r="F317" s="44" t="s">
        <v>1448</v>
      </c>
      <c r="G317" s="54" t="s">
        <v>65</v>
      </c>
      <c r="H317" s="44" t="s">
        <v>205</v>
      </c>
      <c r="I317" s="45" t="s">
        <v>1449</v>
      </c>
      <c r="J317" s="66">
        <v>77</v>
      </c>
      <c r="K317" s="66">
        <v>77</v>
      </c>
      <c r="L317" s="66">
        <v>70</v>
      </c>
      <c r="M317" s="66">
        <v>7</v>
      </c>
      <c r="N317" s="44" t="s">
        <v>125</v>
      </c>
      <c r="O317" s="76">
        <v>492</v>
      </c>
      <c r="P317" s="76">
        <v>1528</v>
      </c>
      <c r="Q317" s="76">
        <v>60</v>
      </c>
      <c r="R317" s="76">
        <v>182</v>
      </c>
      <c r="S317" s="55" t="s">
        <v>1450</v>
      </c>
      <c r="T317" s="44" t="s">
        <v>70</v>
      </c>
      <c r="U317" s="44" t="s">
        <v>460</v>
      </c>
      <c r="V317" s="44" t="s">
        <v>72</v>
      </c>
      <c r="W317" s="44" t="s">
        <v>72</v>
      </c>
      <c r="X317" s="44" t="s">
        <v>70</v>
      </c>
      <c r="Y317" s="44" t="s">
        <v>72</v>
      </c>
      <c r="Z317" s="44" t="s">
        <v>1421</v>
      </c>
      <c r="AA317" s="42" t="s">
        <v>1447</v>
      </c>
      <c r="AB317" s="44" t="s">
        <v>72</v>
      </c>
      <c r="AC317" s="88"/>
      <c r="AD317" s="87"/>
    </row>
    <row r="318" s="12" customFormat="1" ht="54.75" spans="1:30">
      <c r="A318" s="42">
        <v>312</v>
      </c>
      <c r="B318" s="42" t="s">
        <v>25</v>
      </c>
      <c r="C318" s="42" t="s">
        <v>1413</v>
      </c>
      <c r="D318" s="42" t="s">
        <v>1451</v>
      </c>
      <c r="E318" s="44" t="s">
        <v>115</v>
      </c>
      <c r="F318" s="44" t="s">
        <v>1452</v>
      </c>
      <c r="G318" s="54" t="s">
        <v>65</v>
      </c>
      <c r="H318" s="44" t="s">
        <v>66</v>
      </c>
      <c r="I318" s="45" t="s">
        <v>1453</v>
      </c>
      <c r="J318" s="66">
        <v>25</v>
      </c>
      <c r="K318" s="66">
        <v>25</v>
      </c>
      <c r="L318" s="66">
        <v>25</v>
      </c>
      <c r="M318" s="66"/>
      <c r="N318" s="44" t="s">
        <v>82</v>
      </c>
      <c r="O318" s="76">
        <v>8</v>
      </c>
      <c r="P318" s="76">
        <v>35</v>
      </c>
      <c r="Q318" s="76">
        <v>0</v>
      </c>
      <c r="R318" s="76">
        <v>0</v>
      </c>
      <c r="S318" s="44" t="s">
        <v>1439</v>
      </c>
      <c r="T318" s="44" t="s">
        <v>70</v>
      </c>
      <c r="U318" s="44" t="s">
        <v>171</v>
      </c>
      <c r="V318" s="44" t="s">
        <v>72</v>
      </c>
      <c r="W318" s="44" t="s">
        <v>70</v>
      </c>
      <c r="X318" s="44" t="s">
        <v>70</v>
      </c>
      <c r="Y318" s="44" t="s">
        <v>70</v>
      </c>
      <c r="Z318" s="44" t="s">
        <v>1291</v>
      </c>
      <c r="AA318" s="42" t="s">
        <v>1451</v>
      </c>
      <c r="AB318" s="44" t="s">
        <v>72</v>
      </c>
      <c r="AC318" s="86"/>
      <c r="AD318" s="87"/>
    </row>
    <row r="319" s="12" customFormat="1" ht="25.5" spans="1:30">
      <c r="A319" s="42">
        <v>313</v>
      </c>
      <c r="B319" s="42" t="s">
        <v>25</v>
      </c>
      <c r="C319" s="42" t="s">
        <v>1413</v>
      </c>
      <c r="D319" s="42" t="s">
        <v>1454</v>
      </c>
      <c r="E319" s="44" t="s">
        <v>203</v>
      </c>
      <c r="F319" s="44" t="s">
        <v>1455</v>
      </c>
      <c r="G319" s="54" t="s">
        <v>65</v>
      </c>
      <c r="H319" s="44" t="s">
        <v>205</v>
      </c>
      <c r="I319" s="45" t="s">
        <v>1456</v>
      </c>
      <c r="J319" s="66">
        <v>40</v>
      </c>
      <c r="K319" s="66">
        <v>40</v>
      </c>
      <c r="L319" s="66">
        <v>40</v>
      </c>
      <c r="M319" s="66"/>
      <c r="N319" s="44" t="s">
        <v>82</v>
      </c>
      <c r="O319" s="76">
        <v>443</v>
      </c>
      <c r="P319" s="76">
        <v>1367</v>
      </c>
      <c r="Q319" s="76">
        <v>98</v>
      </c>
      <c r="R319" s="76">
        <v>235</v>
      </c>
      <c r="S319" s="44" t="s">
        <v>1443</v>
      </c>
      <c r="T319" s="44" t="s">
        <v>70</v>
      </c>
      <c r="U319" s="44" t="s">
        <v>1457</v>
      </c>
      <c r="V319" s="44" t="s">
        <v>72</v>
      </c>
      <c r="W319" s="44" t="s">
        <v>70</v>
      </c>
      <c r="X319" s="44" t="s">
        <v>72</v>
      </c>
      <c r="Y319" s="44" t="s">
        <v>72</v>
      </c>
      <c r="Z319" s="44" t="s">
        <v>1291</v>
      </c>
      <c r="AA319" s="42" t="s">
        <v>1454</v>
      </c>
      <c r="AB319" s="44" t="s">
        <v>72</v>
      </c>
      <c r="AC319" s="86"/>
      <c r="AD319" s="87"/>
    </row>
    <row r="320" s="12" customFormat="1" ht="25.5" spans="1:30">
      <c r="A320" s="42">
        <v>314</v>
      </c>
      <c r="B320" s="42" t="s">
        <v>25</v>
      </c>
      <c r="C320" s="42" t="s">
        <v>1413</v>
      </c>
      <c r="D320" s="42" t="s">
        <v>1458</v>
      </c>
      <c r="E320" s="44" t="s">
        <v>102</v>
      </c>
      <c r="F320" s="44" t="s">
        <v>1459</v>
      </c>
      <c r="G320" s="54" t="s">
        <v>65</v>
      </c>
      <c r="H320" s="44" t="s">
        <v>66</v>
      </c>
      <c r="I320" s="45" t="s">
        <v>1460</v>
      </c>
      <c r="J320" s="66">
        <v>110</v>
      </c>
      <c r="K320" s="66">
        <v>110</v>
      </c>
      <c r="L320" s="66">
        <v>110</v>
      </c>
      <c r="M320" s="66"/>
      <c r="N320" s="44" t="s">
        <v>82</v>
      </c>
      <c r="O320" s="76">
        <v>14</v>
      </c>
      <c r="P320" s="76">
        <v>52</v>
      </c>
      <c r="Q320" s="76">
        <v>0</v>
      </c>
      <c r="R320" s="76">
        <v>0</v>
      </c>
      <c r="S320" s="44" t="s">
        <v>1443</v>
      </c>
      <c r="T320" s="44" t="s">
        <v>70</v>
      </c>
      <c r="U320" s="44" t="s">
        <v>164</v>
      </c>
      <c r="V320" s="44" t="s">
        <v>72</v>
      </c>
      <c r="W320" s="44" t="s">
        <v>70</v>
      </c>
      <c r="X320" s="44" t="s">
        <v>72</v>
      </c>
      <c r="Y320" s="44" t="s">
        <v>72</v>
      </c>
      <c r="Z320" s="44" t="s">
        <v>1291</v>
      </c>
      <c r="AA320" s="42" t="s">
        <v>1458</v>
      </c>
      <c r="AB320" s="44" t="s">
        <v>72</v>
      </c>
      <c r="AC320" s="86"/>
      <c r="AD320" s="87"/>
    </row>
    <row r="321" s="12" customFormat="1" ht="63.75" spans="1:30">
      <c r="A321" s="42">
        <v>315</v>
      </c>
      <c r="B321" s="42" t="s">
        <v>25</v>
      </c>
      <c r="C321" s="42" t="s">
        <v>1461</v>
      </c>
      <c r="D321" s="42" t="s">
        <v>968</v>
      </c>
      <c r="E321" s="44" t="s">
        <v>456</v>
      </c>
      <c r="F321" s="44" t="s">
        <v>1462</v>
      </c>
      <c r="G321" s="54" t="s">
        <v>65</v>
      </c>
      <c r="H321" s="44" t="s">
        <v>66</v>
      </c>
      <c r="I321" s="45" t="s">
        <v>1463</v>
      </c>
      <c r="J321" s="66">
        <v>122.2</v>
      </c>
      <c r="K321" s="66">
        <v>122.2</v>
      </c>
      <c r="L321" s="66">
        <v>120</v>
      </c>
      <c r="M321" s="66">
        <v>2.2</v>
      </c>
      <c r="N321" s="44" t="s">
        <v>82</v>
      </c>
      <c r="O321" s="76">
        <v>3799</v>
      </c>
      <c r="P321" s="76">
        <v>12721</v>
      </c>
      <c r="Q321" s="76">
        <v>545</v>
      </c>
      <c r="R321" s="76">
        <v>1661</v>
      </c>
      <c r="S321" s="44" t="s">
        <v>1464</v>
      </c>
      <c r="T321" s="44" t="s">
        <v>70</v>
      </c>
      <c r="U321" s="44" t="s">
        <v>164</v>
      </c>
      <c r="V321" s="44" t="s">
        <v>72</v>
      </c>
      <c r="W321" s="44" t="s">
        <v>70</v>
      </c>
      <c r="X321" s="44" t="s">
        <v>72</v>
      </c>
      <c r="Y321" s="44" t="s">
        <v>72</v>
      </c>
      <c r="Z321" s="44" t="s">
        <v>1465</v>
      </c>
      <c r="AA321" s="42" t="s">
        <v>968</v>
      </c>
      <c r="AB321" s="44" t="s">
        <v>72</v>
      </c>
      <c r="AC321" s="86"/>
      <c r="AD321" s="87"/>
    </row>
    <row r="322" s="12" customFormat="1" ht="51" spans="1:30">
      <c r="A322" s="42">
        <v>316</v>
      </c>
      <c r="B322" s="42" t="s">
        <v>25</v>
      </c>
      <c r="C322" s="42" t="s">
        <v>1461</v>
      </c>
      <c r="D322" s="42" t="s">
        <v>1466</v>
      </c>
      <c r="E322" s="44" t="s">
        <v>102</v>
      </c>
      <c r="F322" s="44" t="s">
        <v>1467</v>
      </c>
      <c r="G322" s="54" t="s">
        <v>65</v>
      </c>
      <c r="H322" s="44" t="s">
        <v>66</v>
      </c>
      <c r="I322" s="45" t="s">
        <v>1468</v>
      </c>
      <c r="J322" s="66">
        <v>120</v>
      </c>
      <c r="K322" s="66">
        <v>120</v>
      </c>
      <c r="L322" s="66">
        <v>120</v>
      </c>
      <c r="M322" s="66"/>
      <c r="N322" s="44" t="s">
        <v>82</v>
      </c>
      <c r="O322" s="76">
        <v>447</v>
      </c>
      <c r="P322" s="76">
        <v>1615</v>
      </c>
      <c r="Q322" s="76">
        <v>19</v>
      </c>
      <c r="R322" s="76">
        <v>57</v>
      </c>
      <c r="S322" s="44" t="s">
        <v>1469</v>
      </c>
      <c r="T322" s="44" t="s">
        <v>70</v>
      </c>
      <c r="U322" s="44" t="s">
        <v>164</v>
      </c>
      <c r="V322" s="44" t="s">
        <v>72</v>
      </c>
      <c r="W322" s="44" t="s">
        <v>72</v>
      </c>
      <c r="X322" s="44" t="s">
        <v>72</v>
      </c>
      <c r="Y322" s="44" t="s">
        <v>72</v>
      </c>
      <c r="Z322" s="44" t="s">
        <v>1465</v>
      </c>
      <c r="AA322" s="42" t="s">
        <v>1466</v>
      </c>
      <c r="AB322" s="44" t="s">
        <v>72</v>
      </c>
      <c r="AC322" s="86"/>
      <c r="AD322" s="87"/>
    </row>
    <row r="323" s="12" customFormat="1" ht="51" spans="1:30">
      <c r="A323" s="42">
        <v>317</v>
      </c>
      <c r="B323" s="42" t="s">
        <v>25</v>
      </c>
      <c r="C323" s="42" t="s">
        <v>1461</v>
      </c>
      <c r="D323" s="42" t="s">
        <v>1470</v>
      </c>
      <c r="E323" s="44" t="s">
        <v>122</v>
      </c>
      <c r="F323" s="44" t="s">
        <v>1471</v>
      </c>
      <c r="G323" s="54" t="s">
        <v>65</v>
      </c>
      <c r="H323" s="44" t="s">
        <v>66</v>
      </c>
      <c r="I323" s="45" t="s">
        <v>1472</v>
      </c>
      <c r="J323" s="66">
        <v>200</v>
      </c>
      <c r="K323" s="66">
        <v>200</v>
      </c>
      <c r="L323" s="66">
        <v>200</v>
      </c>
      <c r="M323" s="66"/>
      <c r="N323" s="44" t="s">
        <v>82</v>
      </c>
      <c r="O323" s="76">
        <v>275</v>
      </c>
      <c r="P323" s="76">
        <v>992</v>
      </c>
      <c r="Q323" s="76">
        <v>25</v>
      </c>
      <c r="R323" s="76">
        <v>82</v>
      </c>
      <c r="S323" s="44" t="s">
        <v>1473</v>
      </c>
      <c r="T323" s="44" t="s">
        <v>70</v>
      </c>
      <c r="U323" s="44" t="s">
        <v>164</v>
      </c>
      <c r="V323" s="44" t="s">
        <v>72</v>
      </c>
      <c r="W323" s="44" t="s">
        <v>70</v>
      </c>
      <c r="X323" s="44" t="s">
        <v>70</v>
      </c>
      <c r="Y323" s="44" t="s">
        <v>70</v>
      </c>
      <c r="Z323" s="44" t="s">
        <v>1465</v>
      </c>
      <c r="AA323" s="42" t="s">
        <v>1470</v>
      </c>
      <c r="AB323" s="44" t="s">
        <v>72</v>
      </c>
      <c r="AC323" s="86"/>
      <c r="AD323" s="87"/>
    </row>
    <row r="324" s="12" customFormat="1" ht="25.5" spans="1:30">
      <c r="A324" s="42">
        <v>318</v>
      </c>
      <c r="B324" s="42" t="s">
        <v>25</v>
      </c>
      <c r="C324" s="42" t="s">
        <v>1461</v>
      </c>
      <c r="D324" s="42" t="s">
        <v>1470</v>
      </c>
      <c r="E324" s="44" t="s">
        <v>63</v>
      </c>
      <c r="F324" s="44" t="s">
        <v>1474</v>
      </c>
      <c r="G324" s="54" t="s">
        <v>65</v>
      </c>
      <c r="H324" s="44" t="s">
        <v>66</v>
      </c>
      <c r="I324" s="45" t="s">
        <v>1475</v>
      </c>
      <c r="J324" s="66">
        <v>120</v>
      </c>
      <c r="K324" s="66">
        <v>120</v>
      </c>
      <c r="L324" s="66">
        <v>120</v>
      </c>
      <c r="M324" s="66"/>
      <c r="N324" s="44" t="s">
        <v>82</v>
      </c>
      <c r="O324" s="76">
        <v>275</v>
      </c>
      <c r="P324" s="76">
        <v>992</v>
      </c>
      <c r="Q324" s="76">
        <v>19</v>
      </c>
      <c r="R324" s="76">
        <v>62</v>
      </c>
      <c r="S324" s="44" t="s">
        <v>1476</v>
      </c>
      <c r="T324" s="44" t="s">
        <v>70</v>
      </c>
      <c r="U324" s="44" t="s">
        <v>164</v>
      </c>
      <c r="V324" s="44" t="s">
        <v>72</v>
      </c>
      <c r="W324" s="44" t="s">
        <v>70</v>
      </c>
      <c r="X324" s="44" t="s">
        <v>70</v>
      </c>
      <c r="Y324" s="44" t="s">
        <v>70</v>
      </c>
      <c r="Z324" s="44" t="s">
        <v>1465</v>
      </c>
      <c r="AA324" s="42" t="s">
        <v>1470</v>
      </c>
      <c r="AB324" s="44" t="s">
        <v>72</v>
      </c>
      <c r="AC324" s="86"/>
      <c r="AD324" s="87"/>
    </row>
    <row r="325" s="12" customFormat="1" ht="38.25" spans="1:30">
      <c r="A325" s="42">
        <v>319</v>
      </c>
      <c r="B325" s="42" t="s">
        <v>25</v>
      </c>
      <c r="C325" s="42" t="s">
        <v>1461</v>
      </c>
      <c r="D325" s="42" t="s">
        <v>1477</v>
      </c>
      <c r="E325" s="44" t="s">
        <v>102</v>
      </c>
      <c r="F325" s="44" t="s">
        <v>1478</v>
      </c>
      <c r="G325" s="54" t="s">
        <v>65</v>
      </c>
      <c r="H325" s="44" t="s">
        <v>66</v>
      </c>
      <c r="I325" s="45" t="s">
        <v>1479</v>
      </c>
      <c r="J325" s="66">
        <v>120</v>
      </c>
      <c r="K325" s="66">
        <v>120</v>
      </c>
      <c r="L325" s="66">
        <v>120</v>
      </c>
      <c r="M325" s="66"/>
      <c r="N325" s="44" t="s">
        <v>82</v>
      </c>
      <c r="O325" s="76">
        <v>299</v>
      </c>
      <c r="P325" s="76">
        <v>1029</v>
      </c>
      <c r="Q325" s="76">
        <v>26</v>
      </c>
      <c r="R325" s="76">
        <v>100</v>
      </c>
      <c r="S325" s="44" t="s">
        <v>1480</v>
      </c>
      <c r="T325" s="44" t="s">
        <v>70</v>
      </c>
      <c r="U325" s="44" t="s">
        <v>164</v>
      </c>
      <c r="V325" s="44" t="s">
        <v>72</v>
      </c>
      <c r="W325" s="44" t="s">
        <v>70</v>
      </c>
      <c r="X325" s="44" t="s">
        <v>70</v>
      </c>
      <c r="Y325" s="44" t="s">
        <v>70</v>
      </c>
      <c r="Z325" s="44" t="s">
        <v>1465</v>
      </c>
      <c r="AA325" s="42" t="s">
        <v>1477</v>
      </c>
      <c r="AB325" s="44" t="s">
        <v>72</v>
      </c>
      <c r="AC325" s="86"/>
      <c r="AD325" s="87"/>
    </row>
    <row r="326" s="12" customFormat="1" ht="51" spans="1:30">
      <c r="A326" s="42">
        <v>320</v>
      </c>
      <c r="B326" s="42" t="s">
        <v>25</v>
      </c>
      <c r="C326" s="42" t="s">
        <v>1461</v>
      </c>
      <c r="D326" s="42" t="s">
        <v>1477</v>
      </c>
      <c r="E326" s="44" t="s">
        <v>322</v>
      </c>
      <c r="F326" s="44" t="s">
        <v>1481</v>
      </c>
      <c r="G326" s="54" t="s">
        <v>65</v>
      </c>
      <c r="H326" s="44" t="s">
        <v>66</v>
      </c>
      <c r="I326" s="45" t="s">
        <v>1482</v>
      </c>
      <c r="J326" s="66">
        <v>80</v>
      </c>
      <c r="K326" s="66">
        <v>80</v>
      </c>
      <c r="L326" s="66">
        <v>80</v>
      </c>
      <c r="M326" s="66"/>
      <c r="N326" s="44" t="s">
        <v>82</v>
      </c>
      <c r="O326" s="76">
        <v>299</v>
      </c>
      <c r="P326" s="76">
        <v>1029</v>
      </c>
      <c r="Q326" s="76">
        <v>26</v>
      </c>
      <c r="R326" s="76">
        <v>100</v>
      </c>
      <c r="S326" s="44" t="s">
        <v>1483</v>
      </c>
      <c r="T326" s="44" t="s">
        <v>70</v>
      </c>
      <c r="U326" s="44" t="s">
        <v>164</v>
      </c>
      <c r="V326" s="44" t="s">
        <v>72</v>
      </c>
      <c r="W326" s="44" t="s">
        <v>70</v>
      </c>
      <c r="X326" s="44" t="s">
        <v>70</v>
      </c>
      <c r="Y326" s="44" t="s">
        <v>70</v>
      </c>
      <c r="Z326" s="44" t="s">
        <v>1465</v>
      </c>
      <c r="AA326" s="42" t="s">
        <v>1477</v>
      </c>
      <c r="AB326" s="44" t="s">
        <v>72</v>
      </c>
      <c r="AC326" s="86"/>
      <c r="AD326" s="87"/>
    </row>
    <row r="327" s="12" customFormat="1" ht="25.5" spans="1:30">
      <c r="A327" s="42">
        <v>321</v>
      </c>
      <c r="B327" s="42" t="s">
        <v>25</v>
      </c>
      <c r="C327" s="42" t="s">
        <v>1461</v>
      </c>
      <c r="D327" s="42" t="s">
        <v>1477</v>
      </c>
      <c r="E327" s="44" t="s">
        <v>317</v>
      </c>
      <c r="F327" s="44" t="s">
        <v>1484</v>
      </c>
      <c r="G327" s="54" t="s">
        <v>65</v>
      </c>
      <c r="H327" s="44" t="s">
        <v>66</v>
      </c>
      <c r="I327" s="45" t="s">
        <v>1485</v>
      </c>
      <c r="J327" s="66">
        <v>86</v>
      </c>
      <c r="K327" s="66">
        <v>86</v>
      </c>
      <c r="L327" s="66">
        <v>80</v>
      </c>
      <c r="M327" s="66">
        <v>6</v>
      </c>
      <c r="N327" s="44" t="s">
        <v>82</v>
      </c>
      <c r="O327" s="76">
        <v>299</v>
      </c>
      <c r="P327" s="76">
        <v>1029</v>
      </c>
      <c r="Q327" s="76">
        <v>26</v>
      </c>
      <c r="R327" s="76">
        <v>100</v>
      </c>
      <c r="S327" s="44" t="s">
        <v>1486</v>
      </c>
      <c r="T327" s="44" t="s">
        <v>70</v>
      </c>
      <c r="U327" s="44" t="s">
        <v>164</v>
      </c>
      <c r="V327" s="44" t="s">
        <v>72</v>
      </c>
      <c r="W327" s="44" t="s">
        <v>70</v>
      </c>
      <c r="X327" s="44" t="s">
        <v>70</v>
      </c>
      <c r="Y327" s="44" t="s">
        <v>70</v>
      </c>
      <c r="Z327" s="44" t="s">
        <v>1465</v>
      </c>
      <c r="AA327" s="42" t="s">
        <v>1477</v>
      </c>
      <c r="AB327" s="44" t="s">
        <v>72</v>
      </c>
      <c r="AC327" s="86"/>
      <c r="AD327" s="87"/>
    </row>
    <row r="328" s="5" customFormat="1" ht="76.5" spans="1:30">
      <c r="A328" s="42">
        <v>322</v>
      </c>
      <c r="B328" s="42" t="s">
        <v>25</v>
      </c>
      <c r="C328" s="42" t="s">
        <v>1461</v>
      </c>
      <c r="D328" s="42" t="s">
        <v>1487</v>
      </c>
      <c r="E328" s="44" t="s">
        <v>283</v>
      </c>
      <c r="F328" s="43" t="s">
        <v>1488</v>
      </c>
      <c r="G328" s="54" t="s">
        <v>65</v>
      </c>
      <c r="H328" s="44" t="s">
        <v>66</v>
      </c>
      <c r="I328" s="45" t="s">
        <v>1489</v>
      </c>
      <c r="J328" s="66">
        <v>100</v>
      </c>
      <c r="K328" s="66">
        <v>100</v>
      </c>
      <c r="L328" s="66">
        <v>100</v>
      </c>
      <c r="M328" s="66"/>
      <c r="N328" s="44" t="s">
        <v>137</v>
      </c>
      <c r="O328" s="76">
        <v>269</v>
      </c>
      <c r="P328" s="76">
        <v>848</v>
      </c>
      <c r="Q328" s="76">
        <v>69</v>
      </c>
      <c r="R328" s="76">
        <v>218</v>
      </c>
      <c r="S328" s="106" t="s">
        <v>1490</v>
      </c>
      <c r="T328" s="83" t="s">
        <v>70</v>
      </c>
      <c r="U328" s="44" t="s">
        <v>460</v>
      </c>
      <c r="V328" s="44" t="s">
        <v>72</v>
      </c>
      <c r="W328" s="44" t="s">
        <v>70</v>
      </c>
      <c r="X328" s="44" t="s">
        <v>70</v>
      </c>
      <c r="Y328" s="44" t="s">
        <v>72</v>
      </c>
      <c r="Z328" s="44" t="s">
        <v>1432</v>
      </c>
      <c r="AA328" s="42" t="s">
        <v>1491</v>
      </c>
      <c r="AB328" s="44" t="s">
        <v>72</v>
      </c>
      <c r="AC328" s="88"/>
      <c r="AD328" s="87"/>
    </row>
    <row r="329" s="13" customFormat="1" ht="102" spans="1:30">
      <c r="A329" s="42">
        <v>323</v>
      </c>
      <c r="B329" s="42" t="s">
        <v>25</v>
      </c>
      <c r="C329" s="42" t="s">
        <v>1461</v>
      </c>
      <c r="D329" s="42" t="s">
        <v>1477</v>
      </c>
      <c r="E329" s="44" t="s">
        <v>580</v>
      </c>
      <c r="F329" s="43" t="s">
        <v>1492</v>
      </c>
      <c r="G329" s="54" t="s">
        <v>65</v>
      </c>
      <c r="H329" s="44" t="s">
        <v>66</v>
      </c>
      <c r="I329" s="45" t="s">
        <v>1493</v>
      </c>
      <c r="J329" s="66">
        <v>77</v>
      </c>
      <c r="K329" s="66">
        <v>77</v>
      </c>
      <c r="L329" s="66">
        <v>70</v>
      </c>
      <c r="M329" s="66">
        <v>7</v>
      </c>
      <c r="N329" s="44" t="s">
        <v>125</v>
      </c>
      <c r="O329" s="76">
        <v>297</v>
      </c>
      <c r="P329" s="76">
        <v>1032</v>
      </c>
      <c r="Q329" s="76">
        <v>31</v>
      </c>
      <c r="R329" s="76">
        <v>114</v>
      </c>
      <c r="S329" s="45" t="s">
        <v>1494</v>
      </c>
      <c r="T329" s="44" t="s">
        <v>70</v>
      </c>
      <c r="U329" s="44" t="s">
        <v>164</v>
      </c>
      <c r="V329" s="44" t="s">
        <v>72</v>
      </c>
      <c r="W329" s="44" t="s">
        <v>70</v>
      </c>
      <c r="X329" s="44" t="s">
        <v>70</v>
      </c>
      <c r="Y329" s="44" t="s">
        <v>72</v>
      </c>
      <c r="Z329" s="44" t="s">
        <v>1421</v>
      </c>
      <c r="AA329" s="44" t="s">
        <v>72</v>
      </c>
      <c r="AB329" s="44" t="s">
        <v>72</v>
      </c>
      <c r="AC329" s="88"/>
      <c r="AD329" s="87"/>
    </row>
    <row r="330" s="15" customFormat="1" ht="38.25" spans="1:30">
      <c r="A330" s="42">
        <v>324</v>
      </c>
      <c r="B330" s="42" t="s">
        <v>25</v>
      </c>
      <c r="C330" s="42" t="s">
        <v>1461</v>
      </c>
      <c r="D330" s="42" t="s">
        <v>968</v>
      </c>
      <c r="E330" s="44" t="s">
        <v>317</v>
      </c>
      <c r="F330" s="44" t="s">
        <v>1495</v>
      </c>
      <c r="G330" s="54" t="s">
        <v>65</v>
      </c>
      <c r="H330" s="44" t="s">
        <v>66</v>
      </c>
      <c r="I330" s="45" t="s">
        <v>1496</v>
      </c>
      <c r="J330" s="66">
        <v>286</v>
      </c>
      <c r="K330" s="66">
        <v>286</v>
      </c>
      <c r="L330" s="66">
        <v>280</v>
      </c>
      <c r="M330" s="66">
        <v>6</v>
      </c>
      <c r="N330" s="44" t="s">
        <v>125</v>
      </c>
      <c r="O330" s="76">
        <v>3799</v>
      </c>
      <c r="P330" s="76">
        <v>12721</v>
      </c>
      <c r="Q330" s="76">
        <v>545</v>
      </c>
      <c r="R330" s="76">
        <v>1661</v>
      </c>
      <c r="S330" s="44" t="s">
        <v>1497</v>
      </c>
      <c r="T330" s="44" t="s">
        <v>70</v>
      </c>
      <c r="U330" s="44" t="s">
        <v>106</v>
      </c>
      <c r="V330" s="44" t="s">
        <v>72</v>
      </c>
      <c r="W330" s="44" t="s">
        <v>72</v>
      </c>
      <c r="X330" s="44" t="s">
        <v>72</v>
      </c>
      <c r="Y330" s="44" t="s">
        <v>72</v>
      </c>
      <c r="Z330" s="44" t="s">
        <v>1421</v>
      </c>
      <c r="AA330" s="42" t="s">
        <v>1498</v>
      </c>
      <c r="AB330" s="44" t="s">
        <v>72</v>
      </c>
      <c r="AC330" s="88"/>
      <c r="AD330" s="87"/>
    </row>
    <row r="331" s="12" customFormat="1" ht="31.5" spans="1:30">
      <c r="A331" s="42">
        <v>325</v>
      </c>
      <c r="B331" s="109" t="s">
        <v>25</v>
      </c>
      <c r="C331" s="109" t="s">
        <v>1499</v>
      </c>
      <c r="D331" s="109" t="s">
        <v>1500</v>
      </c>
      <c r="E331" s="110" t="s">
        <v>102</v>
      </c>
      <c r="F331" s="111" t="s">
        <v>1501</v>
      </c>
      <c r="G331" s="112" t="s">
        <v>1502</v>
      </c>
      <c r="H331" s="110" t="s">
        <v>66</v>
      </c>
      <c r="I331" s="113" t="s">
        <v>1503</v>
      </c>
      <c r="J331" s="114">
        <v>100</v>
      </c>
      <c r="K331" s="114">
        <v>100</v>
      </c>
      <c r="L331" s="114">
        <v>100</v>
      </c>
      <c r="M331" s="114">
        <v>0</v>
      </c>
      <c r="N331" s="110" t="s">
        <v>82</v>
      </c>
      <c r="O331" s="116">
        <v>871</v>
      </c>
      <c r="P331" s="117">
        <v>3095</v>
      </c>
      <c r="Q331" s="118">
        <v>89</v>
      </c>
      <c r="R331" s="119">
        <v>309</v>
      </c>
      <c r="S331" s="22" t="s">
        <v>1504</v>
      </c>
      <c r="T331" s="22" t="s">
        <v>70</v>
      </c>
      <c r="U331" s="110" t="s">
        <v>164</v>
      </c>
      <c r="V331" s="110" t="s">
        <v>72</v>
      </c>
      <c r="W331" s="110" t="s">
        <v>70</v>
      </c>
      <c r="X331" s="110" t="s">
        <v>70</v>
      </c>
      <c r="Y331" s="110" t="s">
        <v>72</v>
      </c>
      <c r="Z331" s="110" t="s">
        <v>1465</v>
      </c>
      <c r="AA331" s="122" t="s">
        <v>1500</v>
      </c>
      <c r="AB331" s="110" t="s">
        <v>72</v>
      </c>
      <c r="AC331" s="86"/>
      <c r="AD331" s="87"/>
    </row>
    <row r="332" s="12" customFormat="1" ht="25.5" spans="1:30">
      <c r="A332" s="42">
        <v>326</v>
      </c>
      <c r="B332" s="42" t="s">
        <v>25</v>
      </c>
      <c r="C332" s="42" t="s">
        <v>1505</v>
      </c>
      <c r="D332" s="42" t="s">
        <v>1506</v>
      </c>
      <c r="E332" s="44" t="s">
        <v>102</v>
      </c>
      <c r="F332" s="44" t="s">
        <v>1507</v>
      </c>
      <c r="G332" s="54" t="s">
        <v>65</v>
      </c>
      <c r="H332" s="44" t="s">
        <v>66</v>
      </c>
      <c r="I332" s="45" t="s">
        <v>1508</v>
      </c>
      <c r="J332" s="66">
        <v>1300</v>
      </c>
      <c r="K332" s="66">
        <v>1300</v>
      </c>
      <c r="L332" s="66">
        <v>100</v>
      </c>
      <c r="M332" s="66">
        <v>1200</v>
      </c>
      <c r="N332" s="42" t="s">
        <v>82</v>
      </c>
      <c r="O332" s="76">
        <v>1634</v>
      </c>
      <c r="P332" s="76">
        <v>4833</v>
      </c>
      <c r="Q332" s="76">
        <v>67</v>
      </c>
      <c r="R332" s="76">
        <v>193</v>
      </c>
      <c r="S332" s="44" t="s">
        <v>1509</v>
      </c>
      <c r="T332" s="44" t="s">
        <v>70</v>
      </c>
      <c r="U332" s="44" t="s">
        <v>99</v>
      </c>
      <c r="V332" s="44" t="s">
        <v>72</v>
      </c>
      <c r="W332" s="44" t="s">
        <v>70</v>
      </c>
      <c r="X332" s="44" t="s">
        <v>72</v>
      </c>
      <c r="Y332" s="44" t="s">
        <v>72</v>
      </c>
      <c r="Z332" s="44" t="s">
        <v>1510</v>
      </c>
      <c r="AA332" s="42" t="s">
        <v>1506</v>
      </c>
      <c r="AB332" s="44" t="s">
        <v>72</v>
      </c>
      <c r="AC332" s="86"/>
      <c r="AD332" s="87"/>
    </row>
    <row r="333" s="12" customFormat="1" ht="38.25" spans="1:30">
      <c r="A333" s="42">
        <v>327</v>
      </c>
      <c r="B333" s="42" t="s">
        <v>25</v>
      </c>
      <c r="C333" s="42" t="s">
        <v>1505</v>
      </c>
      <c r="D333" s="42" t="s">
        <v>1506</v>
      </c>
      <c r="E333" s="44" t="s">
        <v>260</v>
      </c>
      <c r="F333" s="44" t="s">
        <v>1511</v>
      </c>
      <c r="G333" s="54" t="s">
        <v>65</v>
      </c>
      <c r="H333" s="44" t="s">
        <v>66</v>
      </c>
      <c r="I333" s="45" t="s">
        <v>1512</v>
      </c>
      <c r="J333" s="66">
        <v>118.02</v>
      </c>
      <c r="K333" s="66">
        <v>118.02</v>
      </c>
      <c r="L333" s="66">
        <v>118.02</v>
      </c>
      <c r="M333" s="66"/>
      <c r="N333" s="42" t="s">
        <v>82</v>
      </c>
      <c r="O333" s="76">
        <v>152</v>
      </c>
      <c r="P333" s="76">
        <v>397</v>
      </c>
      <c r="Q333" s="76">
        <v>4</v>
      </c>
      <c r="R333" s="76">
        <v>9</v>
      </c>
      <c r="S333" s="44" t="s">
        <v>1513</v>
      </c>
      <c r="T333" s="44" t="s">
        <v>70</v>
      </c>
      <c r="U333" s="44" t="s">
        <v>171</v>
      </c>
      <c r="V333" s="44" t="s">
        <v>72</v>
      </c>
      <c r="W333" s="44" t="s">
        <v>70</v>
      </c>
      <c r="X333" s="44" t="s">
        <v>165</v>
      </c>
      <c r="Y333" s="44" t="s">
        <v>70</v>
      </c>
      <c r="Z333" s="44" t="s">
        <v>1510</v>
      </c>
      <c r="AA333" s="42" t="s">
        <v>1506</v>
      </c>
      <c r="AB333" s="44" t="s">
        <v>72</v>
      </c>
      <c r="AC333" s="86"/>
      <c r="AD333" s="87"/>
    </row>
    <row r="334" s="13" customFormat="1" ht="38.25" spans="1:30">
      <c r="A334" s="42">
        <v>328</v>
      </c>
      <c r="B334" s="42" t="s">
        <v>25</v>
      </c>
      <c r="C334" s="42" t="s">
        <v>1505</v>
      </c>
      <c r="D334" s="42" t="s">
        <v>1514</v>
      </c>
      <c r="E334" s="44" t="s">
        <v>580</v>
      </c>
      <c r="F334" s="44" t="s">
        <v>1515</v>
      </c>
      <c r="G334" s="54" t="s">
        <v>65</v>
      </c>
      <c r="H334" s="44" t="s">
        <v>66</v>
      </c>
      <c r="I334" s="45" t="s">
        <v>1516</v>
      </c>
      <c r="J334" s="66">
        <v>77</v>
      </c>
      <c r="K334" s="66">
        <v>77</v>
      </c>
      <c r="L334" s="66">
        <v>70</v>
      </c>
      <c r="M334" s="66">
        <v>7</v>
      </c>
      <c r="N334" s="44" t="s">
        <v>125</v>
      </c>
      <c r="O334" s="76">
        <v>445</v>
      </c>
      <c r="P334" s="76">
        <v>1219</v>
      </c>
      <c r="Q334" s="76">
        <v>31</v>
      </c>
      <c r="R334" s="76">
        <v>96</v>
      </c>
      <c r="S334" s="55" t="s">
        <v>1517</v>
      </c>
      <c r="T334" s="44" t="s">
        <v>70</v>
      </c>
      <c r="U334" s="44" t="s">
        <v>460</v>
      </c>
      <c r="V334" s="44" t="s">
        <v>72</v>
      </c>
      <c r="W334" s="44" t="s">
        <v>70</v>
      </c>
      <c r="X334" s="44" t="s">
        <v>165</v>
      </c>
      <c r="Y334" s="44" t="s">
        <v>72</v>
      </c>
      <c r="Z334" s="44" t="s">
        <v>1421</v>
      </c>
      <c r="AA334" s="42" t="s">
        <v>1518</v>
      </c>
      <c r="AB334" s="44" t="s">
        <v>72</v>
      </c>
      <c r="AC334" s="88"/>
      <c r="AD334" s="87"/>
    </row>
    <row r="335" s="12" customFormat="1" ht="38.25" spans="1:30">
      <c r="A335" s="42">
        <v>329</v>
      </c>
      <c r="B335" s="42" t="s">
        <v>25</v>
      </c>
      <c r="C335" s="42" t="s">
        <v>1505</v>
      </c>
      <c r="D335" s="42" t="s">
        <v>796</v>
      </c>
      <c r="E335" s="44" t="s">
        <v>322</v>
      </c>
      <c r="F335" s="44" t="s">
        <v>1519</v>
      </c>
      <c r="G335" s="54" t="s">
        <v>65</v>
      </c>
      <c r="H335" s="44" t="s">
        <v>66</v>
      </c>
      <c r="I335" s="45" t="s">
        <v>1520</v>
      </c>
      <c r="J335" s="66">
        <v>113.88</v>
      </c>
      <c r="K335" s="66">
        <v>113.88</v>
      </c>
      <c r="L335" s="66">
        <v>110.28</v>
      </c>
      <c r="M335" s="66">
        <v>3.6</v>
      </c>
      <c r="N335" s="42" t="s">
        <v>82</v>
      </c>
      <c r="O335" s="76">
        <v>43</v>
      </c>
      <c r="P335" s="76">
        <v>175</v>
      </c>
      <c r="Q335" s="76">
        <v>2</v>
      </c>
      <c r="R335" s="76">
        <v>7</v>
      </c>
      <c r="S335" s="44" t="s">
        <v>1521</v>
      </c>
      <c r="T335" s="44" t="s">
        <v>70</v>
      </c>
      <c r="U335" s="44" t="s">
        <v>164</v>
      </c>
      <c r="V335" s="44" t="s">
        <v>72</v>
      </c>
      <c r="W335" s="44" t="s">
        <v>70</v>
      </c>
      <c r="X335" s="44" t="s">
        <v>72</v>
      </c>
      <c r="Y335" s="44" t="s">
        <v>70</v>
      </c>
      <c r="Z335" s="44" t="s">
        <v>1510</v>
      </c>
      <c r="AA335" s="42" t="s">
        <v>796</v>
      </c>
      <c r="AB335" s="44" t="s">
        <v>72</v>
      </c>
      <c r="AC335" s="86"/>
      <c r="AD335" s="87"/>
    </row>
    <row r="336" s="5" customFormat="1" ht="76.5" spans="1:30">
      <c r="A336" s="42">
        <v>330</v>
      </c>
      <c r="B336" s="42" t="s">
        <v>25</v>
      </c>
      <c r="C336" s="42" t="s">
        <v>1505</v>
      </c>
      <c r="D336" s="42" t="s">
        <v>796</v>
      </c>
      <c r="E336" s="44" t="s">
        <v>322</v>
      </c>
      <c r="F336" s="44" t="s">
        <v>1522</v>
      </c>
      <c r="G336" s="54" t="s">
        <v>65</v>
      </c>
      <c r="H336" s="44" t="s">
        <v>66</v>
      </c>
      <c r="I336" s="67" t="s">
        <v>1523</v>
      </c>
      <c r="J336" s="66">
        <v>100</v>
      </c>
      <c r="K336" s="66">
        <v>100</v>
      </c>
      <c r="L336" s="66">
        <v>100</v>
      </c>
      <c r="M336" s="66"/>
      <c r="N336" s="44" t="s">
        <v>137</v>
      </c>
      <c r="O336" s="76">
        <v>101</v>
      </c>
      <c r="P336" s="76">
        <v>386</v>
      </c>
      <c r="Q336" s="76">
        <v>7</v>
      </c>
      <c r="R336" s="76">
        <v>27</v>
      </c>
      <c r="S336" s="120" t="s">
        <v>1524</v>
      </c>
      <c r="T336" s="121" t="s">
        <v>70</v>
      </c>
      <c r="U336" s="44" t="s">
        <v>164</v>
      </c>
      <c r="V336" s="44" t="s">
        <v>72</v>
      </c>
      <c r="W336" s="44" t="s">
        <v>70</v>
      </c>
      <c r="X336" s="44" t="s">
        <v>70</v>
      </c>
      <c r="Y336" s="44" t="s">
        <v>72</v>
      </c>
      <c r="Z336" s="44" t="s">
        <v>1432</v>
      </c>
      <c r="AA336" s="42" t="s">
        <v>796</v>
      </c>
      <c r="AB336" s="44" t="s">
        <v>72</v>
      </c>
      <c r="AC336" s="88"/>
      <c r="AD336" s="87"/>
    </row>
    <row r="337" s="12" customFormat="1" ht="25.5" spans="1:30">
      <c r="A337" s="42">
        <v>331</v>
      </c>
      <c r="B337" s="42" t="s">
        <v>25</v>
      </c>
      <c r="C337" s="42" t="s">
        <v>1505</v>
      </c>
      <c r="D337" s="42" t="s">
        <v>1525</v>
      </c>
      <c r="E337" s="44" t="s">
        <v>317</v>
      </c>
      <c r="F337" s="44" t="s">
        <v>1526</v>
      </c>
      <c r="G337" s="54" t="s">
        <v>65</v>
      </c>
      <c r="H337" s="44" t="s">
        <v>66</v>
      </c>
      <c r="I337" s="45" t="s">
        <v>1527</v>
      </c>
      <c r="J337" s="66">
        <v>40</v>
      </c>
      <c r="K337" s="66">
        <v>40</v>
      </c>
      <c r="L337" s="66">
        <v>40</v>
      </c>
      <c r="M337" s="66"/>
      <c r="N337" s="42" t="s">
        <v>82</v>
      </c>
      <c r="O337" s="76">
        <v>825</v>
      </c>
      <c r="P337" s="76">
        <v>2379</v>
      </c>
      <c r="Q337" s="76">
        <v>43</v>
      </c>
      <c r="R337" s="76">
        <v>133</v>
      </c>
      <c r="S337" s="44" t="s">
        <v>1528</v>
      </c>
      <c r="T337" s="44" t="s">
        <v>70</v>
      </c>
      <c r="U337" s="44" t="s">
        <v>99</v>
      </c>
      <c r="V337" s="44" t="s">
        <v>72</v>
      </c>
      <c r="W337" s="44" t="s">
        <v>70</v>
      </c>
      <c r="X337" s="44" t="s">
        <v>72</v>
      </c>
      <c r="Y337" s="44" t="s">
        <v>72</v>
      </c>
      <c r="Z337" s="44" t="s">
        <v>1510</v>
      </c>
      <c r="AA337" s="42" t="s">
        <v>1525</v>
      </c>
      <c r="AB337" s="44" t="s">
        <v>72</v>
      </c>
      <c r="AC337" s="86"/>
      <c r="AD337" s="87"/>
    </row>
    <row r="338" s="12" customFormat="1" ht="38.25" spans="1:30">
      <c r="A338" s="42">
        <v>332</v>
      </c>
      <c r="B338" s="42" t="s">
        <v>25</v>
      </c>
      <c r="C338" s="42" t="s">
        <v>1505</v>
      </c>
      <c r="D338" s="42" t="s">
        <v>1529</v>
      </c>
      <c r="E338" s="44" t="s">
        <v>580</v>
      </c>
      <c r="F338" s="44" t="s">
        <v>1530</v>
      </c>
      <c r="G338" s="54" t="s">
        <v>65</v>
      </c>
      <c r="H338" s="44" t="s">
        <v>205</v>
      </c>
      <c r="I338" s="45" t="s">
        <v>1531</v>
      </c>
      <c r="J338" s="66">
        <v>381.27</v>
      </c>
      <c r="K338" s="66">
        <v>381.27</v>
      </c>
      <c r="L338" s="66">
        <v>161.79</v>
      </c>
      <c r="M338" s="66">
        <v>219.48</v>
      </c>
      <c r="N338" s="42" t="s">
        <v>82</v>
      </c>
      <c r="O338" s="76">
        <v>487</v>
      </c>
      <c r="P338" s="76">
        <v>1621</v>
      </c>
      <c r="Q338" s="76">
        <v>60</v>
      </c>
      <c r="R338" s="76">
        <v>204</v>
      </c>
      <c r="S338" s="44" t="s">
        <v>1532</v>
      </c>
      <c r="T338" s="44" t="s">
        <v>70</v>
      </c>
      <c r="U338" s="44" t="s">
        <v>164</v>
      </c>
      <c r="V338" s="44" t="s">
        <v>72</v>
      </c>
      <c r="W338" s="44" t="s">
        <v>70</v>
      </c>
      <c r="X338" s="44" t="s">
        <v>72</v>
      </c>
      <c r="Y338" s="44" t="s">
        <v>70</v>
      </c>
      <c r="Z338" s="44" t="s">
        <v>1510</v>
      </c>
      <c r="AA338" s="42" t="s">
        <v>1529</v>
      </c>
      <c r="AB338" s="44" t="s">
        <v>72</v>
      </c>
      <c r="AC338" s="86"/>
      <c r="AD338" s="87"/>
    </row>
    <row r="339" s="12" customFormat="1" ht="25.5" spans="1:30">
      <c r="A339" s="42">
        <v>333</v>
      </c>
      <c r="B339" s="42" t="s">
        <v>25</v>
      </c>
      <c r="C339" s="42" t="s">
        <v>1505</v>
      </c>
      <c r="D339" s="42" t="s">
        <v>1529</v>
      </c>
      <c r="E339" s="44" t="s">
        <v>580</v>
      </c>
      <c r="F339" s="44" t="s">
        <v>1533</v>
      </c>
      <c r="G339" s="54" t="s">
        <v>65</v>
      </c>
      <c r="H339" s="44" t="s">
        <v>66</v>
      </c>
      <c r="I339" s="45" t="s">
        <v>1534</v>
      </c>
      <c r="J339" s="66">
        <v>75.85</v>
      </c>
      <c r="K339" s="66">
        <v>75.85</v>
      </c>
      <c r="L339" s="66">
        <v>56.37</v>
      </c>
      <c r="M339" s="66">
        <v>19.48</v>
      </c>
      <c r="N339" s="42" t="s">
        <v>82</v>
      </c>
      <c r="O339" s="76">
        <v>487</v>
      </c>
      <c r="P339" s="76">
        <v>1621</v>
      </c>
      <c r="Q339" s="76">
        <v>60</v>
      </c>
      <c r="R339" s="76">
        <v>204</v>
      </c>
      <c r="S339" s="44" t="s">
        <v>1532</v>
      </c>
      <c r="T339" s="44" t="s">
        <v>70</v>
      </c>
      <c r="U339" s="44" t="s">
        <v>164</v>
      </c>
      <c r="V339" s="44" t="s">
        <v>72</v>
      </c>
      <c r="W339" s="44" t="s">
        <v>70</v>
      </c>
      <c r="X339" s="44" t="s">
        <v>72</v>
      </c>
      <c r="Y339" s="44" t="s">
        <v>70</v>
      </c>
      <c r="Z339" s="44" t="s">
        <v>1510</v>
      </c>
      <c r="AA339" s="42" t="s">
        <v>1529</v>
      </c>
      <c r="AB339" s="44" t="s">
        <v>72</v>
      </c>
      <c r="AC339" s="86"/>
      <c r="AD339" s="87"/>
    </row>
    <row r="340" s="12" customFormat="1" ht="38.25" spans="1:30">
      <c r="A340" s="42">
        <v>334</v>
      </c>
      <c r="B340" s="42" t="s">
        <v>25</v>
      </c>
      <c r="C340" s="42" t="s">
        <v>1505</v>
      </c>
      <c r="D340" s="42" t="s">
        <v>1535</v>
      </c>
      <c r="E340" s="44" t="s">
        <v>115</v>
      </c>
      <c r="F340" s="44" t="s">
        <v>1536</v>
      </c>
      <c r="G340" s="54" t="s">
        <v>65</v>
      </c>
      <c r="H340" s="44" t="s">
        <v>66</v>
      </c>
      <c r="I340" s="45" t="s">
        <v>1537</v>
      </c>
      <c r="J340" s="66">
        <v>68.75</v>
      </c>
      <c r="K340" s="66">
        <v>68.75</v>
      </c>
      <c r="L340" s="66">
        <v>68.75</v>
      </c>
      <c r="M340" s="66"/>
      <c r="N340" s="42" t="s">
        <v>82</v>
      </c>
      <c r="O340" s="76">
        <v>58</v>
      </c>
      <c r="P340" s="76">
        <v>220</v>
      </c>
      <c r="Q340" s="76">
        <v>3</v>
      </c>
      <c r="R340" s="76">
        <v>10</v>
      </c>
      <c r="S340" s="44" t="s">
        <v>1538</v>
      </c>
      <c r="T340" s="44" t="s">
        <v>70</v>
      </c>
      <c r="U340" s="44" t="s">
        <v>164</v>
      </c>
      <c r="V340" s="44" t="s">
        <v>72</v>
      </c>
      <c r="W340" s="44" t="s">
        <v>70</v>
      </c>
      <c r="X340" s="44" t="s">
        <v>72</v>
      </c>
      <c r="Y340" s="44" t="s">
        <v>70</v>
      </c>
      <c r="Z340" s="44" t="s">
        <v>1510</v>
      </c>
      <c r="AA340" s="42" t="s">
        <v>1535</v>
      </c>
      <c r="AB340" s="44" t="s">
        <v>72</v>
      </c>
      <c r="AC340" s="86"/>
      <c r="AD340" s="87"/>
    </row>
    <row r="341" s="13" customFormat="1" ht="51" spans="1:30">
      <c r="A341" s="42">
        <v>335</v>
      </c>
      <c r="B341" s="42" t="s">
        <v>25</v>
      </c>
      <c r="C341" s="42" t="s">
        <v>1499</v>
      </c>
      <c r="D341" s="42" t="s">
        <v>1539</v>
      </c>
      <c r="E341" s="44" t="s">
        <v>115</v>
      </c>
      <c r="F341" s="44" t="s">
        <v>1540</v>
      </c>
      <c r="G341" s="54" t="s">
        <v>65</v>
      </c>
      <c r="H341" s="44" t="s">
        <v>66</v>
      </c>
      <c r="I341" s="45" t="s">
        <v>1541</v>
      </c>
      <c r="J341" s="66">
        <v>60</v>
      </c>
      <c r="K341" s="66">
        <v>60</v>
      </c>
      <c r="L341" s="66">
        <v>60</v>
      </c>
      <c r="M341" s="68">
        <v>0</v>
      </c>
      <c r="N341" s="44" t="s">
        <v>82</v>
      </c>
      <c r="O341" s="76">
        <v>308</v>
      </c>
      <c r="P341" s="76">
        <v>1016</v>
      </c>
      <c r="Q341" s="76">
        <v>7</v>
      </c>
      <c r="R341" s="76">
        <v>23</v>
      </c>
      <c r="S341" s="45" t="s">
        <v>1542</v>
      </c>
      <c r="T341" s="44" t="s">
        <v>70</v>
      </c>
      <c r="U341" s="44" t="s">
        <v>171</v>
      </c>
      <c r="V341" s="44" t="s">
        <v>72</v>
      </c>
      <c r="W341" s="44" t="s">
        <v>70</v>
      </c>
      <c r="X341" s="44" t="s">
        <v>165</v>
      </c>
      <c r="Y341" s="44" t="s">
        <v>70</v>
      </c>
      <c r="Z341" s="44" t="s">
        <v>1465</v>
      </c>
      <c r="AA341" s="42" t="s">
        <v>1539</v>
      </c>
      <c r="AB341" s="44" t="s">
        <v>72</v>
      </c>
      <c r="AC341" s="88"/>
      <c r="AD341" s="87"/>
    </row>
    <row r="342" s="13" customFormat="1" ht="51" spans="1:30">
      <c r="A342" s="42">
        <v>336</v>
      </c>
      <c r="B342" s="42" t="s">
        <v>25</v>
      </c>
      <c r="C342" s="42" t="s">
        <v>1499</v>
      </c>
      <c r="D342" s="42" t="s">
        <v>1543</v>
      </c>
      <c r="E342" s="44" t="s">
        <v>260</v>
      </c>
      <c r="F342" s="44" t="s">
        <v>1544</v>
      </c>
      <c r="G342" s="54" t="s">
        <v>65</v>
      </c>
      <c r="H342" s="44" t="s">
        <v>66</v>
      </c>
      <c r="I342" s="45" t="s">
        <v>1545</v>
      </c>
      <c r="J342" s="66">
        <v>35</v>
      </c>
      <c r="K342" s="66">
        <v>35</v>
      </c>
      <c r="L342" s="66">
        <v>35</v>
      </c>
      <c r="M342" s="68">
        <v>0</v>
      </c>
      <c r="N342" s="44" t="s">
        <v>82</v>
      </c>
      <c r="O342" s="76">
        <v>182</v>
      </c>
      <c r="P342" s="76">
        <v>552</v>
      </c>
      <c r="Q342" s="76">
        <v>11</v>
      </c>
      <c r="R342" s="76">
        <v>40</v>
      </c>
      <c r="S342" s="45" t="s">
        <v>1546</v>
      </c>
      <c r="T342" s="44" t="s">
        <v>70</v>
      </c>
      <c r="U342" s="44" t="s">
        <v>171</v>
      </c>
      <c r="V342" s="44" t="s">
        <v>72</v>
      </c>
      <c r="W342" s="44" t="s">
        <v>70</v>
      </c>
      <c r="X342" s="44" t="s">
        <v>165</v>
      </c>
      <c r="Y342" s="44" t="s">
        <v>70</v>
      </c>
      <c r="Z342" s="44" t="s">
        <v>1465</v>
      </c>
      <c r="AA342" s="42" t="s">
        <v>1543</v>
      </c>
      <c r="AB342" s="44" t="s">
        <v>72</v>
      </c>
      <c r="AC342" s="88"/>
      <c r="AD342" s="87"/>
    </row>
    <row r="343" s="13" customFormat="1" ht="51" spans="1:30">
      <c r="A343" s="42">
        <v>337</v>
      </c>
      <c r="B343" s="42" t="s">
        <v>25</v>
      </c>
      <c r="C343" s="42" t="s">
        <v>1499</v>
      </c>
      <c r="D343" s="42" t="s">
        <v>1547</v>
      </c>
      <c r="E343" s="44" t="s">
        <v>115</v>
      </c>
      <c r="F343" s="44" t="s">
        <v>1548</v>
      </c>
      <c r="G343" s="54" t="s">
        <v>65</v>
      </c>
      <c r="H343" s="44" t="s">
        <v>66</v>
      </c>
      <c r="I343" s="45" t="s">
        <v>1549</v>
      </c>
      <c r="J343" s="66">
        <v>60</v>
      </c>
      <c r="K343" s="66">
        <v>60</v>
      </c>
      <c r="L343" s="66">
        <v>60</v>
      </c>
      <c r="M343" s="68">
        <v>0</v>
      </c>
      <c r="N343" s="44" t="s">
        <v>82</v>
      </c>
      <c r="O343" s="76">
        <v>326</v>
      </c>
      <c r="P343" s="76">
        <v>1190</v>
      </c>
      <c r="Q343" s="76">
        <v>1</v>
      </c>
      <c r="R343" s="76">
        <v>6</v>
      </c>
      <c r="S343" s="45" t="s">
        <v>1550</v>
      </c>
      <c r="T343" s="44" t="s">
        <v>70</v>
      </c>
      <c r="U343" s="44" t="s">
        <v>171</v>
      </c>
      <c r="V343" s="44" t="s">
        <v>72</v>
      </c>
      <c r="W343" s="44" t="s">
        <v>70</v>
      </c>
      <c r="X343" s="44" t="s">
        <v>165</v>
      </c>
      <c r="Y343" s="44" t="s">
        <v>70</v>
      </c>
      <c r="Z343" s="44" t="s">
        <v>1465</v>
      </c>
      <c r="AA343" s="42" t="s">
        <v>1547</v>
      </c>
      <c r="AB343" s="44" t="s">
        <v>72</v>
      </c>
      <c r="AC343" s="88"/>
      <c r="AD343" s="87"/>
    </row>
    <row r="344" s="13" customFormat="1" ht="25.5" spans="1:30">
      <c r="A344" s="42">
        <v>338</v>
      </c>
      <c r="B344" s="42" t="s">
        <v>25</v>
      </c>
      <c r="C344" s="42" t="s">
        <v>1499</v>
      </c>
      <c r="D344" s="42" t="s">
        <v>1551</v>
      </c>
      <c r="E344" s="44" t="s">
        <v>102</v>
      </c>
      <c r="F344" s="44" t="s">
        <v>1552</v>
      </c>
      <c r="G344" s="54" t="s">
        <v>65</v>
      </c>
      <c r="H344" s="44" t="s">
        <v>205</v>
      </c>
      <c r="I344" s="45" t="s">
        <v>1553</v>
      </c>
      <c r="J344" s="66">
        <v>60</v>
      </c>
      <c r="K344" s="66">
        <v>60</v>
      </c>
      <c r="L344" s="66">
        <v>60</v>
      </c>
      <c r="M344" s="68">
        <v>0</v>
      </c>
      <c r="N344" s="44" t="s">
        <v>82</v>
      </c>
      <c r="O344" s="76">
        <v>227</v>
      </c>
      <c r="P344" s="76">
        <v>841</v>
      </c>
      <c r="Q344" s="76">
        <v>4</v>
      </c>
      <c r="R344" s="76">
        <v>16</v>
      </c>
      <c r="S344" s="45" t="s">
        <v>1554</v>
      </c>
      <c r="T344" s="44" t="s">
        <v>70</v>
      </c>
      <c r="U344" s="44" t="s">
        <v>164</v>
      </c>
      <c r="V344" s="44" t="s">
        <v>72</v>
      </c>
      <c r="W344" s="44" t="s">
        <v>70</v>
      </c>
      <c r="X344" s="44" t="s">
        <v>70</v>
      </c>
      <c r="Y344" s="44" t="s">
        <v>72</v>
      </c>
      <c r="Z344" s="44" t="s">
        <v>1465</v>
      </c>
      <c r="AA344" s="42" t="s">
        <v>1551</v>
      </c>
      <c r="AB344" s="44" t="s">
        <v>72</v>
      </c>
      <c r="AC344" s="88"/>
      <c r="AD344" s="87"/>
    </row>
    <row r="345" s="12" customFormat="1" ht="25.5" spans="1:30">
      <c r="A345" s="42">
        <v>339</v>
      </c>
      <c r="B345" s="42" t="s">
        <v>25</v>
      </c>
      <c r="C345" s="42" t="s">
        <v>1499</v>
      </c>
      <c r="D345" s="42" t="s">
        <v>1539</v>
      </c>
      <c r="E345" s="44" t="s">
        <v>102</v>
      </c>
      <c r="F345" s="44" t="s">
        <v>1555</v>
      </c>
      <c r="G345" s="54" t="s">
        <v>65</v>
      </c>
      <c r="H345" s="44" t="s">
        <v>66</v>
      </c>
      <c r="I345" s="45" t="s">
        <v>1556</v>
      </c>
      <c r="J345" s="66">
        <v>80</v>
      </c>
      <c r="K345" s="66">
        <v>80</v>
      </c>
      <c r="L345" s="66">
        <v>80</v>
      </c>
      <c r="M345" s="66"/>
      <c r="N345" s="44" t="s">
        <v>82</v>
      </c>
      <c r="O345" s="76">
        <v>1128</v>
      </c>
      <c r="P345" s="76">
        <v>4100</v>
      </c>
      <c r="Q345" s="76">
        <v>6</v>
      </c>
      <c r="R345" s="76">
        <v>19</v>
      </c>
      <c r="S345" s="44" t="s">
        <v>1557</v>
      </c>
      <c r="T345" s="44" t="s">
        <v>70</v>
      </c>
      <c r="U345" s="44" t="s">
        <v>164</v>
      </c>
      <c r="V345" s="44" t="s">
        <v>72</v>
      </c>
      <c r="W345" s="44" t="s">
        <v>70</v>
      </c>
      <c r="X345" s="44" t="s">
        <v>70</v>
      </c>
      <c r="Y345" s="44" t="s">
        <v>72</v>
      </c>
      <c r="Z345" s="44" t="s">
        <v>1465</v>
      </c>
      <c r="AA345" s="42" t="s">
        <v>1539</v>
      </c>
      <c r="AB345" s="44" t="s">
        <v>72</v>
      </c>
      <c r="AC345" s="86"/>
      <c r="AD345" s="87"/>
    </row>
    <row r="346" s="12" customFormat="1" ht="38.25" spans="1:30">
      <c r="A346" s="42">
        <v>340</v>
      </c>
      <c r="B346" s="42" t="s">
        <v>25</v>
      </c>
      <c r="C346" s="42" t="s">
        <v>1499</v>
      </c>
      <c r="D346" s="42" t="s">
        <v>1558</v>
      </c>
      <c r="E346" s="44" t="s">
        <v>372</v>
      </c>
      <c r="F346" s="44" t="s">
        <v>1559</v>
      </c>
      <c r="G346" s="54" t="s">
        <v>65</v>
      </c>
      <c r="H346" s="44" t="s">
        <v>66</v>
      </c>
      <c r="I346" s="45" t="s">
        <v>1560</v>
      </c>
      <c r="J346" s="66">
        <v>100</v>
      </c>
      <c r="K346" s="66">
        <v>100</v>
      </c>
      <c r="L346" s="66">
        <v>100</v>
      </c>
      <c r="M346" s="66"/>
      <c r="N346" s="44" t="s">
        <v>82</v>
      </c>
      <c r="O346" s="76">
        <v>1122</v>
      </c>
      <c r="P346" s="76">
        <v>4612</v>
      </c>
      <c r="Q346" s="76">
        <v>7</v>
      </c>
      <c r="R346" s="76">
        <v>21</v>
      </c>
      <c r="S346" s="44" t="s">
        <v>1561</v>
      </c>
      <c r="T346" s="44" t="s">
        <v>70</v>
      </c>
      <c r="U346" s="44" t="s">
        <v>249</v>
      </c>
      <c r="V346" s="44" t="s">
        <v>72</v>
      </c>
      <c r="W346" s="44" t="s">
        <v>70</v>
      </c>
      <c r="X346" s="44" t="s">
        <v>70</v>
      </c>
      <c r="Y346" s="44" t="s">
        <v>72</v>
      </c>
      <c r="Z346" s="44" t="s">
        <v>1465</v>
      </c>
      <c r="AA346" s="42" t="s">
        <v>1558</v>
      </c>
      <c r="AB346" s="44" t="s">
        <v>72</v>
      </c>
      <c r="AC346" s="86"/>
      <c r="AD346" s="87"/>
    </row>
    <row r="347" s="14" customFormat="1" ht="25.5" spans="1:30">
      <c r="A347" s="42">
        <v>341</v>
      </c>
      <c r="B347" s="42" t="s">
        <v>25</v>
      </c>
      <c r="C347" s="42" t="s">
        <v>1499</v>
      </c>
      <c r="D347" s="42" t="s">
        <v>1558</v>
      </c>
      <c r="E347" s="44" t="s">
        <v>317</v>
      </c>
      <c r="F347" s="45" t="s">
        <v>1562</v>
      </c>
      <c r="G347" s="54" t="s">
        <v>65</v>
      </c>
      <c r="H347" s="44" t="s">
        <v>66</v>
      </c>
      <c r="I347" s="46" t="s">
        <v>1563</v>
      </c>
      <c r="J347" s="66">
        <v>76</v>
      </c>
      <c r="K347" s="66">
        <v>76</v>
      </c>
      <c r="L347" s="66">
        <v>76</v>
      </c>
      <c r="M347" s="66"/>
      <c r="N347" s="44" t="s">
        <v>82</v>
      </c>
      <c r="O347" s="76">
        <v>82</v>
      </c>
      <c r="P347" s="76">
        <v>320</v>
      </c>
      <c r="Q347" s="76">
        <v>1</v>
      </c>
      <c r="R347" s="76">
        <v>4</v>
      </c>
      <c r="S347" s="45" t="s">
        <v>1564</v>
      </c>
      <c r="T347" s="44" t="s">
        <v>70</v>
      </c>
      <c r="U347" s="44" t="s">
        <v>460</v>
      </c>
      <c r="V347" s="44" t="s">
        <v>72</v>
      </c>
      <c r="W347" s="44" t="s">
        <v>70</v>
      </c>
      <c r="X347" s="44" t="s">
        <v>70</v>
      </c>
      <c r="Y347" s="44" t="s">
        <v>72</v>
      </c>
      <c r="Z347" s="44" t="s">
        <v>1465</v>
      </c>
      <c r="AA347" s="42" t="s">
        <v>1558</v>
      </c>
      <c r="AB347" s="44" t="s">
        <v>72</v>
      </c>
      <c r="AC347" s="88"/>
      <c r="AD347" s="87"/>
    </row>
    <row r="348" s="13" customFormat="1" ht="38.25" spans="1:30">
      <c r="A348" s="42">
        <v>342</v>
      </c>
      <c r="B348" s="42" t="s">
        <v>25</v>
      </c>
      <c r="C348" s="42" t="s">
        <v>1499</v>
      </c>
      <c r="D348" s="42" t="s">
        <v>1547</v>
      </c>
      <c r="E348" s="44" t="s">
        <v>115</v>
      </c>
      <c r="F348" s="44" t="s">
        <v>1565</v>
      </c>
      <c r="G348" s="54" t="s">
        <v>65</v>
      </c>
      <c r="H348" s="44" t="s">
        <v>66</v>
      </c>
      <c r="I348" s="45" t="s">
        <v>1566</v>
      </c>
      <c r="J348" s="66">
        <v>200</v>
      </c>
      <c r="K348" s="66">
        <v>200</v>
      </c>
      <c r="L348" s="66">
        <v>200</v>
      </c>
      <c r="M348" s="68">
        <v>0</v>
      </c>
      <c r="N348" s="44" t="s">
        <v>82</v>
      </c>
      <c r="O348" s="76">
        <v>164</v>
      </c>
      <c r="P348" s="76">
        <v>784</v>
      </c>
      <c r="Q348" s="76">
        <v>2</v>
      </c>
      <c r="R348" s="76">
        <v>7</v>
      </c>
      <c r="S348" s="45" t="s">
        <v>1567</v>
      </c>
      <c r="T348" s="44" t="s">
        <v>70</v>
      </c>
      <c r="U348" s="44" t="s">
        <v>171</v>
      </c>
      <c r="V348" s="44" t="s">
        <v>72</v>
      </c>
      <c r="W348" s="44" t="s">
        <v>70</v>
      </c>
      <c r="X348" s="44" t="s">
        <v>70</v>
      </c>
      <c r="Y348" s="44" t="s">
        <v>70</v>
      </c>
      <c r="Z348" s="44" t="s">
        <v>1465</v>
      </c>
      <c r="AA348" s="42" t="s">
        <v>1547</v>
      </c>
      <c r="AB348" s="44" t="s">
        <v>72</v>
      </c>
      <c r="AC348" s="88"/>
      <c r="AD348" s="87"/>
    </row>
    <row r="349" s="12" customFormat="1" ht="25.5" spans="1:30">
      <c r="A349" s="42">
        <v>343</v>
      </c>
      <c r="B349" s="42" t="s">
        <v>25</v>
      </c>
      <c r="C349" s="42" t="s">
        <v>1499</v>
      </c>
      <c r="D349" s="42" t="s">
        <v>1551</v>
      </c>
      <c r="E349" s="44" t="s">
        <v>203</v>
      </c>
      <c r="F349" s="44" t="s">
        <v>1568</v>
      </c>
      <c r="G349" s="54" t="s">
        <v>65</v>
      </c>
      <c r="H349" s="44" t="s">
        <v>66</v>
      </c>
      <c r="I349" s="45" t="s">
        <v>1569</v>
      </c>
      <c r="J349" s="66">
        <v>120</v>
      </c>
      <c r="K349" s="66">
        <v>120</v>
      </c>
      <c r="L349" s="66">
        <v>120</v>
      </c>
      <c r="M349" s="66"/>
      <c r="N349" s="44" t="s">
        <v>82</v>
      </c>
      <c r="O349" s="76">
        <v>227</v>
      </c>
      <c r="P349" s="76">
        <v>841</v>
      </c>
      <c r="Q349" s="76">
        <v>4</v>
      </c>
      <c r="R349" s="76">
        <v>16</v>
      </c>
      <c r="S349" s="44" t="s">
        <v>1570</v>
      </c>
      <c r="T349" s="44" t="s">
        <v>70</v>
      </c>
      <c r="U349" s="44" t="s">
        <v>164</v>
      </c>
      <c r="V349" s="44" t="s">
        <v>72</v>
      </c>
      <c r="W349" s="44" t="s">
        <v>70</v>
      </c>
      <c r="X349" s="44" t="s">
        <v>70</v>
      </c>
      <c r="Y349" s="44" t="s">
        <v>72</v>
      </c>
      <c r="Z349" s="44" t="s">
        <v>1465</v>
      </c>
      <c r="AA349" s="42" t="s">
        <v>1551</v>
      </c>
      <c r="AB349" s="44" t="s">
        <v>72</v>
      </c>
      <c r="AC349" s="86"/>
      <c r="AD349" s="87"/>
    </row>
    <row r="350" s="13" customFormat="1" ht="25.5" spans="1:30">
      <c r="A350" s="42">
        <v>344</v>
      </c>
      <c r="B350" s="42" t="s">
        <v>25</v>
      </c>
      <c r="C350" s="42" t="s">
        <v>1499</v>
      </c>
      <c r="D350" s="42" t="s">
        <v>1551</v>
      </c>
      <c r="E350" s="44" t="s">
        <v>89</v>
      </c>
      <c r="F350" s="44" t="s">
        <v>1571</v>
      </c>
      <c r="G350" s="54" t="s">
        <v>65</v>
      </c>
      <c r="H350" s="44" t="s">
        <v>66</v>
      </c>
      <c r="I350" s="45" t="s">
        <v>1572</v>
      </c>
      <c r="J350" s="66">
        <v>100</v>
      </c>
      <c r="K350" s="66">
        <v>100</v>
      </c>
      <c r="L350" s="66">
        <v>100</v>
      </c>
      <c r="M350" s="66">
        <v>0</v>
      </c>
      <c r="N350" s="44" t="s">
        <v>82</v>
      </c>
      <c r="O350" s="76">
        <v>285</v>
      </c>
      <c r="P350" s="76">
        <v>1037</v>
      </c>
      <c r="Q350" s="76">
        <v>5</v>
      </c>
      <c r="R350" s="76">
        <v>18</v>
      </c>
      <c r="S350" s="45" t="s">
        <v>1573</v>
      </c>
      <c r="T350" s="44" t="s">
        <v>70</v>
      </c>
      <c r="U350" s="44" t="s">
        <v>164</v>
      </c>
      <c r="V350" s="44" t="s">
        <v>72</v>
      </c>
      <c r="W350" s="44" t="s">
        <v>70</v>
      </c>
      <c r="X350" s="44" t="s">
        <v>165</v>
      </c>
      <c r="Y350" s="44" t="s">
        <v>72</v>
      </c>
      <c r="Z350" s="44" t="s">
        <v>1465</v>
      </c>
      <c r="AA350" s="42" t="s">
        <v>1551</v>
      </c>
      <c r="AB350" s="44" t="s">
        <v>72</v>
      </c>
      <c r="AC350" s="88"/>
      <c r="AD350" s="87"/>
    </row>
    <row r="351" s="13" customFormat="1" ht="25.5" spans="1:30">
      <c r="A351" s="42">
        <v>345</v>
      </c>
      <c r="B351" s="42" t="s">
        <v>25</v>
      </c>
      <c r="C351" s="42" t="s">
        <v>1499</v>
      </c>
      <c r="D351" s="42" t="s">
        <v>1551</v>
      </c>
      <c r="E351" s="44" t="s">
        <v>89</v>
      </c>
      <c r="F351" s="44" t="s">
        <v>1574</v>
      </c>
      <c r="G351" s="54" t="s">
        <v>65</v>
      </c>
      <c r="H351" s="44" t="s">
        <v>66</v>
      </c>
      <c r="I351" s="45" t="s">
        <v>1575</v>
      </c>
      <c r="J351" s="66">
        <v>260</v>
      </c>
      <c r="K351" s="66">
        <v>260</v>
      </c>
      <c r="L351" s="66">
        <v>260</v>
      </c>
      <c r="M351" s="66">
        <v>0</v>
      </c>
      <c r="N351" s="44" t="s">
        <v>82</v>
      </c>
      <c r="O351" s="76">
        <v>820</v>
      </c>
      <c r="P351" s="76">
        <v>3044</v>
      </c>
      <c r="Q351" s="76">
        <v>10</v>
      </c>
      <c r="R351" s="76">
        <v>39</v>
      </c>
      <c r="S351" s="45" t="s">
        <v>1576</v>
      </c>
      <c r="T351" s="44" t="s">
        <v>70</v>
      </c>
      <c r="U351" s="44" t="s">
        <v>249</v>
      </c>
      <c r="V351" s="44" t="s">
        <v>72</v>
      </c>
      <c r="W351" s="44" t="s">
        <v>70</v>
      </c>
      <c r="X351" s="44" t="s">
        <v>165</v>
      </c>
      <c r="Y351" s="44" t="s">
        <v>72</v>
      </c>
      <c r="Z351" s="44" t="s">
        <v>1465</v>
      </c>
      <c r="AA351" s="42" t="s">
        <v>1551</v>
      </c>
      <c r="AB351" s="44" t="s">
        <v>72</v>
      </c>
      <c r="AC351" s="88"/>
      <c r="AD351" s="87"/>
    </row>
    <row r="352" s="15" customFormat="1" ht="76.5" spans="1:30">
      <c r="A352" s="42">
        <v>346</v>
      </c>
      <c r="B352" s="42" t="s">
        <v>25</v>
      </c>
      <c r="C352" s="42" t="s">
        <v>1499</v>
      </c>
      <c r="D352" s="42" t="s">
        <v>1577</v>
      </c>
      <c r="E352" s="44" t="s">
        <v>322</v>
      </c>
      <c r="F352" s="95" t="s">
        <v>1578</v>
      </c>
      <c r="G352" s="54" t="s">
        <v>65</v>
      </c>
      <c r="H352" s="44" t="s">
        <v>66</v>
      </c>
      <c r="I352" s="45" t="s">
        <v>1579</v>
      </c>
      <c r="J352" s="66">
        <v>150</v>
      </c>
      <c r="K352" s="66">
        <v>150</v>
      </c>
      <c r="L352" s="66">
        <v>140</v>
      </c>
      <c r="M352" s="66">
        <v>10</v>
      </c>
      <c r="N352" s="44" t="s">
        <v>125</v>
      </c>
      <c r="O352" s="76">
        <v>1125</v>
      </c>
      <c r="P352" s="76">
        <v>4617</v>
      </c>
      <c r="Q352" s="76">
        <v>0</v>
      </c>
      <c r="R352" s="76">
        <v>0</v>
      </c>
      <c r="S352" s="44" t="s">
        <v>1580</v>
      </c>
      <c r="T352" s="44" t="s">
        <v>70</v>
      </c>
      <c r="U352" s="44" t="s">
        <v>164</v>
      </c>
      <c r="V352" s="44" t="s">
        <v>72</v>
      </c>
      <c r="W352" s="44" t="s">
        <v>70</v>
      </c>
      <c r="X352" s="44" t="s">
        <v>72</v>
      </c>
      <c r="Y352" s="44" t="s">
        <v>72</v>
      </c>
      <c r="Z352" s="44" t="s">
        <v>1421</v>
      </c>
      <c r="AA352" s="42" t="s">
        <v>1577</v>
      </c>
      <c r="AB352" s="44" t="s">
        <v>72</v>
      </c>
      <c r="AC352" s="97"/>
      <c r="AD352" s="87"/>
    </row>
    <row r="353" s="16" customFormat="1" ht="63.75" spans="1:30">
      <c r="A353" s="42">
        <v>347</v>
      </c>
      <c r="B353" s="42" t="s">
        <v>25</v>
      </c>
      <c r="C353" s="42" t="s">
        <v>1499</v>
      </c>
      <c r="D353" s="42" t="s">
        <v>1581</v>
      </c>
      <c r="E353" s="44" t="s">
        <v>1582</v>
      </c>
      <c r="F353" s="43" t="s">
        <v>1583</v>
      </c>
      <c r="G353" s="54" t="s">
        <v>65</v>
      </c>
      <c r="H353" s="48" t="s">
        <v>66</v>
      </c>
      <c r="I353" s="67" t="s">
        <v>1584</v>
      </c>
      <c r="J353" s="66">
        <v>220</v>
      </c>
      <c r="K353" s="66">
        <v>220</v>
      </c>
      <c r="L353" s="66">
        <v>220</v>
      </c>
      <c r="M353" s="66">
        <v>0</v>
      </c>
      <c r="N353" s="44" t="s">
        <v>82</v>
      </c>
      <c r="O353" s="76">
        <v>1951</v>
      </c>
      <c r="P353" s="76">
        <v>7523</v>
      </c>
      <c r="Q353" s="76">
        <v>61</v>
      </c>
      <c r="R353" s="76">
        <v>197</v>
      </c>
      <c r="S353" s="67" t="s">
        <v>1585</v>
      </c>
      <c r="T353" s="43" t="s">
        <v>70</v>
      </c>
      <c r="U353" s="44" t="s">
        <v>171</v>
      </c>
      <c r="V353" s="44" t="s">
        <v>72</v>
      </c>
      <c r="W353" s="44" t="s">
        <v>70</v>
      </c>
      <c r="X353" s="44" t="s">
        <v>165</v>
      </c>
      <c r="Y353" s="44" t="s">
        <v>70</v>
      </c>
      <c r="Z353" s="44" t="s">
        <v>1465</v>
      </c>
      <c r="AA353" s="42" t="s">
        <v>1586</v>
      </c>
      <c r="AB353" s="42" t="s">
        <v>72</v>
      </c>
      <c r="AC353" s="43"/>
      <c r="AD353" s="87"/>
    </row>
    <row r="354" s="12" customFormat="1" ht="38.25" spans="1:30">
      <c r="A354" s="42">
        <v>348</v>
      </c>
      <c r="B354" s="42" t="s">
        <v>25</v>
      </c>
      <c r="C354" s="42" t="s">
        <v>1587</v>
      </c>
      <c r="D354" s="42" t="s">
        <v>1588</v>
      </c>
      <c r="E354" s="44" t="s">
        <v>260</v>
      </c>
      <c r="F354" s="44" t="s">
        <v>1589</v>
      </c>
      <c r="G354" s="54" t="s">
        <v>65</v>
      </c>
      <c r="H354" s="44" t="s">
        <v>66</v>
      </c>
      <c r="I354" s="45" t="s">
        <v>1590</v>
      </c>
      <c r="J354" s="66">
        <v>130</v>
      </c>
      <c r="K354" s="66">
        <v>130</v>
      </c>
      <c r="L354" s="66">
        <v>130</v>
      </c>
      <c r="M354" s="66"/>
      <c r="N354" s="44" t="s">
        <v>82</v>
      </c>
      <c r="O354" s="76">
        <v>60</v>
      </c>
      <c r="P354" s="76">
        <v>183</v>
      </c>
      <c r="Q354" s="76">
        <v>23</v>
      </c>
      <c r="R354" s="76">
        <v>80</v>
      </c>
      <c r="S354" s="44" t="s">
        <v>1591</v>
      </c>
      <c r="T354" s="44" t="s">
        <v>70</v>
      </c>
      <c r="U354" s="44" t="s">
        <v>171</v>
      </c>
      <c r="V354" s="44" t="s">
        <v>72</v>
      </c>
      <c r="W354" s="44" t="s">
        <v>70</v>
      </c>
      <c r="X354" s="44" t="s">
        <v>70</v>
      </c>
      <c r="Y354" s="44" t="s">
        <v>70</v>
      </c>
      <c r="Z354" s="44" t="s">
        <v>1465</v>
      </c>
      <c r="AA354" s="42" t="s">
        <v>1588</v>
      </c>
      <c r="AB354" s="44" t="s">
        <v>72</v>
      </c>
      <c r="AC354" s="86"/>
      <c r="AD354" s="87"/>
    </row>
    <row r="355" s="12" customFormat="1" ht="51" spans="1:30">
      <c r="A355" s="42">
        <v>349</v>
      </c>
      <c r="B355" s="42" t="s">
        <v>25</v>
      </c>
      <c r="C355" s="42" t="s">
        <v>1587</v>
      </c>
      <c r="D355" s="42" t="s">
        <v>1588</v>
      </c>
      <c r="E355" s="44" t="s">
        <v>317</v>
      </c>
      <c r="F355" s="44" t="s">
        <v>1592</v>
      </c>
      <c r="G355" s="54" t="s">
        <v>65</v>
      </c>
      <c r="H355" s="44" t="s">
        <v>66</v>
      </c>
      <c r="I355" s="45" t="s">
        <v>1593</v>
      </c>
      <c r="J355" s="66">
        <v>109</v>
      </c>
      <c r="K355" s="66">
        <v>109</v>
      </c>
      <c r="L355" s="66">
        <v>109</v>
      </c>
      <c r="M355" s="66"/>
      <c r="N355" s="44" t="s">
        <v>82</v>
      </c>
      <c r="O355" s="76">
        <v>63</v>
      </c>
      <c r="P355" s="76">
        <v>206</v>
      </c>
      <c r="Q355" s="76">
        <v>11</v>
      </c>
      <c r="R355" s="76">
        <v>40</v>
      </c>
      <c r="S355" s="44" t="s">
        <v>1594</v>
      </c>
      <c r="T355" s="44" t="s">
        <v>70</v>
      </c>
      <c r="U355" s="44" t="s">
        <v>164</v>
      </c>
      <c r="V355" s="44" t="s">
        <v>72</v>
      </c>
      <c r="W355" s="44" t="s">
        <v>70</v>
      </c>
      <c r="X355" s="44" t="s">
        <v>70</v>
      </c>
      <c r="Y355" s="44" t="s">
        <v>72</v>
      </c>
      <c r="Z355" s="44" t="s">
        <v>1465</v>
      </c>
      <c r="AA355" s="42" t="s">
        <v>1588</v>
      </c>
      <c r="AB355" s="44" t="s">
        <v>72</v>
      </c>
      <c r="AC355" s="86"/>
      <c r="AD355" s="87"/>
    </row>
    <row r="356" s="12" customFormat="1" ht="25.5" spans="1:30">
      <c r="A356" s="42">
        <v>350</v>
      </c>
      <c r="B356" s="42" t="s">
        <v>25</v>
      </c>
      <c r="C356" s="42" t="s">
        <v>1587</v>
      </c>
      <c r="D356" s="42" t="s">
        <v>1595</v>
      </c>
      <c r="E356" s="44" t="s">
        <v>1596</v>
      </c>
      <c r="F356" s="44" t="s">
        <v>1597</v>
      </c>
      <c r="G356" s="54" t="s">
        <v>65</v>
      </c>
      <c r="H356" s="44" t="s">
        <v>66</v>
      </c>
      <c r="I356" s="45" t="s">
        <v>1598</v>
      </c>
      <c r="J356" s="66">
        <v>100</v>
      </c>
      <c r="K356" s="66">
        <v>100</v>
      </c>
      <c r="L356" s="66">
        <v>100</v>
      </c>
      <c r="M356" s="66"/>
      <c r="N356" s="44" t="s">
        <v>82</v>
      </c>
      <c r="O356" s="76">
        <v>46</v>
      </c>
      <c r="P356" s="76">
        <v>200</v>
      </c>
      <c r="Q356" s="76">
        <v>16</v>
      </c>
      <c r="R356" s="76">
        <v>68</v>
      </c>
      <c r="S356" s="44" t="s">
        <v>1591</v>
      </c>
      <c r="T356" s="44" t="s">
        <v>70</v>
      </c>
      <c r="U356" s="44" t="s">
        <v>171</v>
      </c>
      <c r="V356" s="44" t="s">
        <v>72</v>
      </c>
      <c r="W356" s="44" t="s">
        <v>70</v>
      </c>
      <c r="X356" s="44" t="s">
        <v>72</v>
      </c>
      <c r="Y356" s="44" t="s">
        <v>72</v>
      </c>
      <c r="Z356" s="44" t="s">
        <v>1465</v>
      </c>
      <c r="AA356" s="42" t="s">
        <v>1595</v>
      </c>
      <c r="AB356" s="44" t="s">
        <v>72</v>
      </c>
      <c r="AC356" s="86"/>
      <c r="AD356" s="87"/>
    </row>
    <row r="357" s="12" customFormat="1" ht="25.5" spans="1:30">
      <c r="A357" s="42">
        <v>351</v>
      </c>
      <c r="B357" s="42" t="s">
        <v>25</v>
      </c>
      <c r="C357" s="42" t="s">
        <v>1587</v>
      </c>
      <c r="D357" s="42" t="s">
        <v>1599</v>
      </c>
      <c r="E357" s="44" t="s">
        <v>1596</v>
      </c>
      <c r="F357" s="44" t="s">
        <v>1600</v>
      </c>
      <c r="G357" s="54" t="s">
        <v>65</v>
      </c>
      <c r="H357" s="44" t="s">
        <v>66</v>
      </c>
      <c r="I357" s="45" t="s">
        <v>1601</v>
      </c>
      <c r="J357" s="66">
        <v>100</v>
      </c>
      <c r="K357" s="66">
        <v>100</v>
      </c>
      <c r="L357" s="66">
        <v>100</v>
      </c>
      <c r="M357" s="66"/>
      <c r="N357" s="44" t="s">
        <v>82</v>
      </c>
      <c r="O357" s="76">
        <v>76</v>
      </c>
      <c r="P357" s="76">
        <v>273</v>
      </c>
      <c r="Q357" s="76">
        <v>42</v>
      </c>
      <c r="R357" s="76">
        <v>173</v>
      </c>
      <c r="S357" s="44" t="s">
        <v>1591</v>
      </c>
      <c r="T357" s="44" t="s">
        <v>70</v>
      </c>
      <c r="U357" s="44" t="s">
        <v>171</v>
      </c>
      <c r="V357" s="44" t="s">
        <v>72</v>
      </c>
      <c r="W357" s="44" t="s">
        <v>70</v>
      </c>
      <c r="X357" s="44" t="s">
        <v>72</v>
      </c>
      <c r="Y357" s="44" t="s">
        <v>72</v>
      </c>
      <c r="Z357" s="44" t="s">
        <v>1465</v>
      </c>
      <c r="AA357" s="42" t="s">
        <v>1599</v>
      </c>
      <c r="AB357" s="44" t="s">
        <v>72</v>
      </c>
      <c r="AC357" s="86"/>
      <c r="AD357" s="87"/>
    </row>
    <row r="358" s="12" customFormat="1" ht="25.5" spans="1:30">
      <c r="A358" s="42">
        <v>352</v>
      </c>
      <c r="B358" s="42" t="s">
        <v>25</v>
      </c>
      <c r="C358" s="42" t="s">
        <v>1587</v>
      </c>
      <c r="D358" s="42" t="s">
        <v>1595</v>
      </c>
      <c r="E358" s="44" t="s">
        <v>283</v>
      </c>
      <c r="F358" s="44" t="s">
        <v>1602</v>
      </c>
      <c r="G358" s="54" t="s">
        <v>65</v>
      </c>
      <c r="H358" s="44" t="s">
        <v>66</v>
      </c>
      <c r="I358" s="45" t="s">
        <v>1603</v>
      </c>
      <c r="J358" s="66">
        <v>63</v>
      </c>
      <c r="K358" s="66">
        <v>63</v>
      </c>
      <c r="L358" s="66">
        <v>63</v>
      </c>
      <c r="M358" s="66"/>
      <c r="N358" s="44" t="s">
        <v>82</v>
      </c>
      <c r="O358" s="76">
        <v>112</v>
      </c>
      <c r="P358" s="76">
        <v>451</v>
      </c>
      <c r="Q358" s="76">
        <v>38</v>
      </c>
      <c r="R358" s="76">
        <v>139</v>
      </c>
      <c r="S358" s="44" t="s">
        <v>1604</v>
      </c>
      <c r="T358" s="44" t="s">
        <v>70</v>
      </c>
      <c r="U358" s="44" t="s">
        <v>164</v>
      </c>
      <c r="V358" s="44" t="s">
        <v>72</v>
      </c>
      <c r="W358" s="44" t="s">
        <v>70</v>
      </c>
      <c r="X358" s="44" t="s">
        <v>70</v>
      </c>
      <c r="Y358" s="44" t="s">
        <v>70</v>
      </c>
      <c r="Z358" s="44" t="s">
        <v>1465</v>
      </c>
      <c r="AA358" s="42" t="s">
        <v>1595</v>
      </c>
      <c r="AB358" s="44" t="s">
        <v>72</v>
      </c>
      <c r="AC358" s="86"/>
      <c r="AD358" s="87"/>
    </row>
    <row r="359" s="12" customFormat="1" ht="25.5" spans="1:30">
      <c r="A359" s="42">
        <v>353</v>
      </c>
      <c r="B359" s="42" t="s">
        <v>25</v>
      </c>
      <c r="C359" s="42" t="s">
        <v>1587</v>
      </c>
      <c r="D359" s="42" t="s">
        <v>1605</v>
      </c>
      <c r="E359" s="44" t="s">
        <v>1361</v>
      </c>
      <c r="F359" s="44" t="s">
        <v>1606</v>
      </c>
      <c r="G359" s="54" t="s">
        <v>65</v>
      </c>
      <c r="H359" s="44" t="s">
        <v>66</v>
      </c>
      <c r="I359" s="45" t="s">
        <v>1607</v>
      </c>
      <c r="J359" s="66">
        <v>100</v>
      </c>
      <c r="K359" s="66">
        <v>100</v>
      </c>
      <c r="L359" s="66">
        <v>100</v>
      </c>
      <c r="M359" s="66"/>
      <c r="N359" s="44" t="s">
        <v>82</v>
      </c>
      <c r="O359" s="76">
        <v>162</v>
      </c>
      <c r="P359" s="76">
        <v>454</v>
      </c>
      <c r="Q359" s="76">
        <v>28</v>
      </c>
      <c r="R359" s="76">
        <v>96</v>
      </c>
      <c r="S359" s="44" t="s">
        <v>1591</v>
      </c>
      <c r="T359" s="44" t="s">
        <v>70</v>
      </c>
      <c r="U359" s="44" t="s">
        <v>171</v>
      </c>
      <c r="V359" s="44" t="s">
        <v>72</v>
      </c>
      <c r="W359" s="44" t="s">
        <v>70</v>
      </c>
      <c r="X359" s="44" t="s">
        <v>70</v>
      </c>
      <c r="Y359" s="44" t="s">
        <v>70</v>
      </c>
      <c r="Z359" s="44" t="s">
        <v>1465</v>
      </c>
      <c r="AA359" s="42" t="s">
        <v>1605</v>
      </c>
      <c r="AB359" s="44" t="s">
        <v>72</v>
      </c>
      <c r="AC359" s="86"/>
      <c r="AD359" s="87"/>
    </row>
    <row r="360" s="12" customFormat="1" ht="25.5" spans="1:30">
      <c r="A360" s="42">
        <v>354</v>
      </c>
      <c r="B360" s="42" t="s">
        <v>25</v>
      </c>
      <c r="C360" s="42" t="s">
        <v>1587</v>
      </c>
      <c r="D360" s="42" t="s">
        <v>1599</v>
      </c>
      <c r="E360" s="44" t="s">
        <v>115</v>
      </c>
      <c r="F360" s="44" t="s">
        <v>1608</v>
      </c>
      <c r="G360" s="54" t="s">
        <v>65</v>
      </c>
      <c r="H360" s="44" t="s">
        <v>66</v>
      </c>
      <c r="I360" s="45" t="s">
        <v>1609</v>
      </c>
      <c r="J360" s="66">
        <v>100</v>
      </c>
      <c r="K360" s="66">
        <v>100</v>
      </c>
      <c r="L360" s="66">
        <v>100</v>
      </c>
      <c r="M360" s="66"/>
      <c r="N360" s="44" t="s">
        <v>82</v>
      </c>
      <c r="O360" s="76">
        <v>172</v>
      </c>
      <c r="P360" s="76">
        <v>600</v>
      </c>
      <c r="Q360" s="76">
        <v>44</v>
      </c>
      <c r="R360" s="76">
        <v>178</v>
      </c>
      <c r="S360" s="44" t="s">
        <v>1591</v>
      </c>
      <c r="T360" s="44" t="s">
        <v>70</v>
      </c>
      <c r="U360" s="44" t="s">
        <v>171</v>
      </c>
      <c r="V360" s="44" t="s">
        <v>72</v>
      </c>
      <c r="W360" s="44" t="s">
        <v>70</v>
      </c>
      <c r="X360" s="44" t="s">
        <v>70</v>
      </c>
      <c r="Y360" s="44" t="s">
        <v>70</v>
      </c>
      <c r="Z360" s="44" t="s">
        <v>1465</v>
      </c>
      <c r="AA360" s="42" t="s">
        <v>1599</v>
      </c>
      <c r="AB360" s="44" t="s">
        <v>72</v>
      </c>
      <c r="AC360" s="86"/>
      <c r="AD360" s="87"/>
    </row>
    <row r="361" s="13" customFormat="1" ht="51" spans="1:30">
      <c r="A361" s="42">
        <v>355</v>
      </c>
      <c r="B361" s="42" t="s">
        <v>25</v>
      </c>
      <c r="C361" s="42" t="s">
        <v>1587</v>
      </c>
      <c r="D361" s="42" t="s">
        <v>1610</v>
      </c>
      <c r="E361" s="44" t="s">
        <v>317</v>
      </c>
      <c r="F361" s="44" t="s">
        <v>1611</v>
      </c>
      <c r="G361" s="54" t="s">
        <v>65</v>
      </c>
      <c r="H361" s="44" t="s">
        <v>66</v>
      </c>
      <c r="I361" s="45" t="s">
        <v>1612</v>
      </c>
      <c r="J361" s="66">
        <v>77</v>
      </c>
      <c r="K361" s="66">
        <v>77</v>
      </c>
      <c r="L361" s="66">
        <v>70</v>
      </c>
      <c r="M361" s="66">
        <v>7</v>
      </c>
      <c r="N361" s="44" t="s">
        <v>125</v>
      </c>
      <c r="O361" s="76">
        <v>446</v>
      </c>
      <c r="P361" s="76">
        <v>1520</v>
      </c>
      <c r="Q361" s="76">
        <v>122</v>
      </c>
      <c r="R361" s="76">
        <v>473</v>
      </c>
      <c r="S361" s="45" t="s">
        <v>1613</v>
      </c>
      <c r="T361" s="44" t="s">
        <v>70</v>
      </c>
      <c r="U361" s="44" t="s">
        <v>164</v>
      </c>
      <c r="V361" s="44" t="s">
        <v>72</v>
      </c>
      <c r="W361" s="44" t="s">
        <v>70</v>
      </c>
      <c r="X361" s="44" t="s">
        <v>70</v>
      </c>
      <c r="Y361" s="44" t="s">
        <v>72</v>
      </c>
      <c r="Z361" s="44" t="s">
        <v>1421</v>
      </c>
      <c r="AA361" s="44" t="s">
        <v>1610</v>
      </c>
      <c r="AB361" s="44" t="s">
        <v>72</v>
      </c>
      <c r="AC361" s="88"/>
      <c r="AD361" s="87"/>
    </row>
    <row r="362" s="13" customFormat="1" ht="127.5" spans="1:30">
      <c r="A362" s="42">
        <v>356</v>
      </c>
      <c r="B362" s="42" t="s">
        <v>25</v>
      </c>
      <c r="C362" s="42" t="s">
        <v>1587</v>
      </c>
      <c r="D362" s="42" t="s">
        <v>1614</v>
      </c>
      <c r="E362" s="44" t="s">
        <v>317</v>
      </c>
      <c r="F362" s="44" t="s">
        <v>1615</v>
      </c>
      <c r="G362" s="54" t="s">
        <v>65</v>
      </c>
      <c r="H362" s="44" t="s">
        <v>66</v>
      </c>
      <c r="I362" s="45" t="s">
        <v>1616</v>
      </c>
      <c r="J362" s="66">
        <v>130</v>
      </c>
      <c r="K362" s="66">
        <v>130</v>
      </c>
      <c r="L362" s="66">
        <v>70</v>
      </c>
      <c r="M362" s="66">
        <v>60</v>
      </c>
      <c r="N362" s="44" t="s">
        <v>125</v>
      </c>
      <c r="O362" s="76">
        <v>488</v>
      </c>
      <c r="P362" s="76">
        <v>1495</v>
      </c>
      <c r="Q362" s="76">
        <v>130</v>
      </c>
      <c r="R362" s="76">
        <v>471</v>
      </c>
      <c r="S362" s="45" t="s">
        <v>1617</v>
      </c>
      <c r="T362" s="44" t="s">
        <v>70</v>
      </c>
      <c r="U362" s="44" t="s">
        <v>164</v>
      </c>
      <c r="V362" s="44" t="s">
        <v>72</v>
      </c>
      <c r="W362" s="44" t="s">
        <v>70</v>
      </c>
      <c r="X362" s="44" t="s">
        <v>70</v>
      </c>
      <c r="Y362" s="44" t="s">
        <v>72</v>
      </c>
      <c r="Z362" s="44" t="s">
        <v>1421</v>
      </c>
      <c r="AA362" s="44" t="s">
        <v>1614</v>
      </c>
      <c r="AB362" s="44" t="s">
        <v>72</v>
      </c>
      <c r="AC362" s="88"/>
      <c r="AD362" s="87"/>
    </row>
    <row r="363" s="5" customFormat="1" ht="63.75" spans="1:30">
      <c r="A363" s="42">
        <v>357</v>
      </c>
      <c r="B363" s="42" t="s">
        <v>25</v>
      </c>
      <c r="C363" s="42" t="s">
        <v>1587</v>
      </c>
      <c r="D363" s="42" t="s">
        <v>1618</v>
      </c>
      <c r="E363" s="44" t="s">
        <v>260</v>
      </c>
      <c r="F363" s="44" t="s">
        <v>1619</v>
      </c>
      <c r="G363" s="54" t="s">
        <v>65</v>
      </c>
      <c r="H363" s="44" t="s">
        <v>66</v>
      </c>
      <c r="I363" s="45" t="s">
        <v>1620</v>
      </c>
      <c r="J363" s="66">
        <v>100</v>
      </c>
      <c r="K363" s="66">
        <v>100</v>
      </c>
      <c r="L363" s="66">
        <v>100</v>
      </c>
      <c r="M363" s="66"/>
      <c r="N363" s="44" t="s">
        <v>137</v>
      </c>
      <c r="O363" s="76">
        <v>112</v>
      </c>
      <c r="P363" s="76">
        <v>482</v>
      </c>
      <c r="Q363" s="76">
        <v>44</v>
      </c>
      <c r="R363" s="76">
        <v>156</v>
      </c>
      <c r="S363" s="120" t="s">
        <v>1621</v>
      </c>
      <c r="T363" s="83" t="s">
        <v>70</v>
      </c>
      <c r="U363" s="44" t="s">
        <v>171</v>
      </c>
      <c r="V363" s="44" t="s">
        <v>72</v>
      </c>
      <c r="W363" s="44" t="s">
        <v>70</v>
      </c>
      <c r="X363" s="44" t="s">
        <v>70</v>
      </c>
      <c r="Y363" s="44" t="s">
        <v>70</v>
      </c>
      <c r="Z363" s="44" t="s">
        <v>1432</v>
      </c>
      <c r="AA363" s="44" t="s">
        <v>1614</v>
      </c>
      <c r="AB363" s="44" t="s">
        <v>72</v>
      </c>
      <c r="AC363" s="88"/>
      <c r="AD363" s="87"/>
    </row>
    <row r="364" s="12" customFormat="1" ht="38.25" spans="1:30">
      <c r="A364" s="42">
        <v>358</v>
      </c>
      <c r="B364" s="42" t="s">
        <v>25</v>
      </c>
      <c r="C364" s="42" t="s">
        <v>1587</v>
      </c>
      <c r="D364" s="42" t="s">
        <v>1614</v>
      </c>
      <c r="E364" s="44" t="s">
        <v>240</v>
      </c>
      <c r="F364" s="44" t="s">
        <v>1622</v>
      </c>
      <c r="G364" s="54" t="s">
        <v>65</v>
      </c>
      <c r="H364" s="44" t="s">
        <v>66</v>
      </c>
      <c r="I364" s="45" t="s">
        <v>1623</v>
      </c>
      <c r="J364" s="66">
        <v>33</v>
      </c>
      <c r="K364" s="66">
        <v>33</v>
      </c>
      <c r="L364" s="66">
        <v>33</v>
      </c>
      <c r="M364" s="66"/>
      <c r="N364" s="44" t="s">
        <v>82</v>
      </c>
      <c r="O364" s="76">
        <v>29</v>
      </c>
      <c r="P364" s="76">
        <v>107</v>
      </c>
      <c r="Q364" s="76">
        <v>9</v>
      </c>
      <c r="R364" s="76">
        <v>30</v>
      </c>
      <c r="S364" s="44" t="s">
        <v>1591</v>
      </c>
      <c r="T364" s="44" t="s">
        <v>70</v>
      </c>
      <c r="U364" s="44" t="s">
        <v>171</v>
      </c>
      <c r="V364" s="44" t="s">
        <v>72</v>
      </c>
      <c r="W364" s="44" t="s">
        <v>70</v>
      </c>
      <c r="X364" s="44" t="s">
        <v>70</v>
      </c>
      <c r="Y364" s="44" t="s">
        <v>70</v>
      </c>
      <c r="Z364" s="44" t="s">
        <v>1465</v>
      </c>
      <c r="AA364" s="42" t="s">
        <v>1614</v>
      </c>
      <c r="AB364" s="44" t="s">
        <v>72</v>
      </c>
      <c r="AC364" s="86"/>
      <c r="AD364" s="87"/>
    </row>
    <row r="365" s="12" customFormat="1" ht="51" spans="1:30">
      <c r="A365" s="42">
        <v>359</v>
      </c>
      <c r="B365" s="42" t="s">
        <v>25</v>
      </c>
      <c r="C365" s="42" t="s">
        <v>1587</v>
      </c>
      <c r="D365" s="42" t="s">
        <v>1588</v>
      </c>
      <c r="E365" s="44" t="s">
        <v>317</v>
      </c>
      <c r="F365" s="44" t="s">
        <v>1624</v>
      </c>
      <c r="G365" s="54" t="s">
        <v>65</v>
      </c>
      <c r="H365" s="44" t="s">
        <v>66</v>
      </c>
      <c r="I365" s="45" t="s">
        <v>1625</v>
      </c>
      <c r="J365" s="66">
        <v>113.2</v>
      </c>
      <c r="K365" s="66">
        <v>113.2</v>
      </c>
      <c r="L365" s="66">
        <v>113.2</v>
      </c>
      <c r="M365" s="66"/>
      <c r="N365" s="44" t="s">
        <v>82</v>
      </c>
      <c r="O365" s="76">
        <v>84</v>
      </c>
      <c r="P365" s="76">
        <v>268</v>
      </c>
      <c r="Q365" s="76">
        <v>15</v>
      </c>
      <c r="R365" s="76">
        <v>53</v>
      </c>
      <c r="S365" s="44" t="s">
        <v>1626</v>
      </c>
      <c r="T365" s="44" t="s">
        <v>70</v>
      </c>
      <c r="U365" s="44" t="s">
        <v>164</v>
      </c>
      <c r="V365" s="44" t="s">
        <v>72</v>
      </c>
      <c r="W365" s="44" t="s">
        <v>70</v>
      </c>
      <c r="X365" s="44" t="s">
        <v>70</v>
      </c>
      <c r="Y365" s="44" t="s">
        <v>72</v>
      </c>
      <c r="Z365" s="44" t="s">
        <v>1465</v>
      </c>
      <c r="AA365" s="42" t="s">
        <v>1588</v>
      </c>
      <c r="AB365" s="44" t="s">
        <v>72</v>
      </c>
      <c r="AC365" s="86"/>
      <c r="AD365" s="87"/>
    </row>
    <row r="366" s="12" customFormat="1" ht="38.25" spans="1:30">
      <c r="A366" s="42">
        <v>360</v>
      </c>
      <c r="B366" s="42" t="s">
        <v>25</v>
      </c>
      <c r="C366" s="42" t="s">
        <v>1627</v>
      </c>
      <c r="D366" s="42" t="s">
        <v>1628</v>
      </c>
      <c r="E366" s="44" t="s">
        <v>317</v>
      </c>
      <c r="F366" s="44" t="s">
        <v>1629</v>
      </c>
      <c r="G366" s="54" t="s">
        <v>65</v>
      </c>
      <c r="H366" s="44" t="s">
        <v>66</v>
      </c>
      <c r="I366" s="45" t="s">
        <v>1630</v>
      </c>
      <c r="J366" s="66">
        <v>142.7</v>
      </c>
      <c r="K366" s="66">
        <v>142.7</v>
      </c>
      <c r="L366" s="66">
        <v>142.7</v>
      </c>
      <c r="M366" s="66"/>
      <c r="N366" s="44" t="s">
        <v>82</v>
      </c>
      <c r="O366" s="76">
        <v>1593</v>
      </c>
      <c r="P366" s="76">
        <v>5894</v>
      </c>
      <c r="Q366" s="76">
        <v>82</v>
      </c>
      <c r="R366" s="76">
        <v>314</v>
      </c>
      <c r="S366" s="44" t="s">
        <v>1631</v>
      </c>
      <c r="T366" s="44" t="s">
        <v>70</v>
      </c>
      <c r="U366" s="44" t="s">
        <v>164</v>
      </c>
      <c r="V366" s="44" t="s">
        <v>72</v>
      </c>
      <c r="W366" s="44" t="s">
        <v>70</v>
      </c>
      <c r="X366" s="44" t="s">
        <v>70</v>
      </c>
      <c r="Y366" s="44" t="s">
        <v>72</v>
      </c>
      <c r="Z366" s="44" t="s">
        <v>1291</v>
      </c>
      <c r="AA366" s="42" t="s">
        <v>1628</v>
      </c>
      <c r="AB366" s="44" t="s">
        <v>72</v>
      </c>
      <c r="AC366" s="86"/>
      <c r="AD366" s="87"/>
    </row>
    <row r="367" s="13" customFormat="1" ht="51" spans="1:30">
      <c r="A367" s="42">
        <v>361</v>
      </c>
      <c r="B367" s="42" t="s">
        <v>25</v>
      </c>
      <c r="C367" s="42" t="s">
        <v>1627</v>
      </c>
      <c r="D367" s="42" t="s">
        <v>1632</v>
      </c>
      <c r="E367" s="44" t="s">
        <v>102</v>
      </c>
      <c r="F367" s="44" t="s">
        <v>1633</v>
      </c>
      <c r="G367" s="54" t="s">
        <v>65</v>
      </c>
      <c r="H367" s="44" t="s">
        <v>66</v>
      </c>
      <c r="I367" s="45" t="s">
        <v>1634</v>
      </c>
      <c r="J367" s="66">
        <v>77</v>
      </c>
      <c r="K367" s="66">
        <v>77</v>
      </c>
      <c r="L367" s="66">
        <v>70</v>
      </c>
      <c r="M367" s="66">
        <v>7</v>
      </c>
      <c r="N367" s="44" t="s">
        <v>125</v>
      </c>
      <c r="O367" s="76">
        <v>1322</v>
      </c>
      <c r="P367" s="76">
        <v>4326</v>
      </c>
      <c r="Q367" s="76">
        <v>20</v>
      </c>
      <c r="R367" s="76">
        <v>61</v>
      </c>
      <c r="S367" s="45" t="s">
        <v>1635</v>
      </c>
      <c r="T367" s="44" t="s">
        <v>72</v>
      </c>
      <c r="U367" s="44" t="s">
        <v>164</v>
      </c>
      <c r="V367" s="44" t="s">
        <v>72</v>
      </c>
      <c r="W367" s="44" t="s">
        <v>70</v>
      </c>
      <c r="X367" s="44" t="s">
        <v>72</v>
      </c>
      <c r="Y367" s="44" t="s">
        <v>72</v>
      </c>
      <c r="Z367" s="44" t="s">
        <v>1421</v>
      </c>
      <c r="AA367" s="44" t="s">
        <v>1632</v>
      </c>
      <c r="AB367" s="44" t="s">
        <v>72</v>
      </c>
      <c r="AC367" s="88"/>
      <c r="AD367" s="87"/>
    </row>
    <row r="368" s="5" customFormat="1" ht="114.75" spans="1:30">
      <c r="A368" s="42">
        <v>362</v>
      </c>
      <c r="B368" s="42" t="s">
        <v>25</v>
      </c>
      <c r="C368" s="42" t="s">
        <v>1627</v>
      </c>
      <c r="D368" s="42" t="s">
        <v>1636</v>
      </c>
      <c r="E368" s="44" t="s">
        <v>245</v>
      </c>
      <c r="F368" s="44" t="s">
        <v>1637</v>
      </c>
      <c r="G368" s="54" t="s">
        <v>65</v>
      </c>
      <c r="H368" s="44" t="s">
        <v>66</v>
      </c>
      <c r="I368" s="46" t="s">
        <v>1638</v>
      </c>
      <c r="J368" s="66">
        <v>100</v>
      </c>
      <c r="K368" s="66">
        <v>100</v>
      </c>
      <c r="L368" s="66">
        <v>100</v>
      </c>
      <c r="M368" s="66"/>
      <c r="N368" s="44" t="s">
        <v>137</v>
      </c>
      <c r="O368" s="76">
        <v>1593</v>
      </c>
      <c r="P368" s="76">
        <v>5894</v>
      </c>
      <c r="Q368" s="76">
        <v>82</v>
      </c>
      <c r="R368" s="76">
        <v>314</v>
      </c>
      <c r="S368" s="45" t="s">
        <v>1639</v>
      </c>
      <c r="T368" s="44" t="s">
        <v>70</v>
      </c>
      <c r="U368" s="44" t="s">
        <v>460</v>
      </c>
      <c r="V368" s="44" t="s">
        <v>72</v>
      </c>
      <c r="W368" s="44" t="s">
        <v>70</v>
      </c>
      <c r="X368" s="44" t="s">
        <v>70</v>
      </c>
      <c r="Y368" s="44" t="s">
        <v>72</v>
      </c>
      <c r="Z368" s="44" t="s">
        <v>1432</v>
      </c>
      <c r="AA368" s="44" t="s">
        <v>1636</v>
      </c>
      <c r="AB368" s="44" t="s">
        <v>72</v>
      </c>
      <c r="AC368" s="88"/>
      <c r="AD368" s="87"/>
    </row>
    <row r="369" s="12" customFormat="1" ht="25.5" spans="1:30">
      <c r="A369" s="42">
        <v>363</v>
      </c>
      <c r="B369" s="42" t="s">
        <v>25</v>
      </c>
      <c r="C369" s="42" t="s">
        <v>1627</v>
      </c>
      <c r="D369" s="42" t="s">
        <v>1636</v>
      </c>
      <c r="E369" s="44" t="s">
        <v>322</v>
      </c>
      <c r="F369" s="44" t="s">
        <v>1640</v>
      </c>
      <c r="G369" s="54" t="s">
        <v>65</v>
      </c>
      <c r="H369" s="44" t="s">
        <v>1641</v>
      </c>
      <c r="I369" s="45" t="s">
        <v>1642</v>
      </c>
      <c r="J369" s="66">
        <v>13.2</v>
      </c>
      <c r="K369" s="66">
        <v>13.2</v>
      </c>
      <c r="L369" s="66">
        <v>13.2</v>
      </c>
      <c r="M369" s="66"/>
      <c r="N369" s="44" t="s">
        <v>82</v>
      </c>
      <c r="O369" s="76">
        <v>70</v>
      </c>
      <c r="P369" s="76">
        <v>253</v>
      </c>
      <c r="Q369" s="76">
        <v>1</v>
      </c>
      <c r="R369" s="76">
        <v>2</v>
      </c>
      <c r="S369" s="44" t="s">
        <v>1643</v>
      </c>
      <c r="T369" s="44" t="s">
        <v>70</v>
      </c>
      <c r="U369" s="44" t="s">
        <v>164</v>
      </c>
      <c r="V369" s="44" t="s">
        <v>72</v>
      </c>
      <c r="W369" s="44" t="s">
        <v>70</v>
      </c>
      <c r="X369" s="44" t="s">
        <v>70</v>
      </c>
      <c r="Y369" s="44" t="s">
        <v>72</v>
      </c>
      <c r="Z369" s="44" t="s">
        <v>1291</v>
      </c>
      <c r="AA369" s="42" t="s">
        <v>1636</v>
      </c>
      <c r="AB369" s="44" t="s">
        <v>72</v>
      </c>
      <c r="AC369" s="86"/>
      <c r="AD369" s="87"/>
    </row>
    <row r="370" s="12" customFormat="1" ht="191.25" spans="1:30">
      <c r="A370" s="42">
        <v>364</v>
      </c>
      <c r="B370" s="42" t="s">
        <v>25</v>
      </c>
      <c r="C370" s="42" t="s">
        <v>1627</v>
      </c>
      <c r="D370" s="42" t="s">
        <v>1636</v>
      </c>
      <c r="E370" s="44" t="s">
        <v>317</v>
      </c>
      <c r="F370" s="44" t="s">
        <v>1644</v>
      </c>
      <c r="G370" s="54" t="s">
        <v>65</v>
      </c>
      <c r="H370" s="44" t="s">
        <v>66</v>
      </c>
      <c r="I370" s="45" t="s">
        <v>1645</v>
      </c>
      <c r="J370" s="66">
        <v>1000</v>
      </c>
      <c r="K370" s="66">
        <v>1000</v>
      </c>
      <c r="L370" s="66">
        <v>200</v>
      </c>
      <c r="M370" s="66">
        <v>800</v>
      </c>
      <c r="N370" s="44" t="s">
        <v>82</v>
      </c>
      <c r="O370" s="76">
        <v>1289</v>
      </c>
      <c r="P370" s="76">
        <v>5118</v>
      </c>
      <c r="Q370" s="76">
        <v>24</v>
      </c>
      <c r="R370" s="76">
        <v>93</v>
      </c>
      <c r="S370" s="44" t="s">
        <v>1646</v>
      </c>
      <c r="T370" s="44" t="s">
        <v>70</v>
      </c>
      <c r="U370" s="44" t="s">
        <v>164</v>
      </c>
      <c r="V370" s="44" t="s">
        <v>72</v>
      </c>
      <c r="W370" s="44" t="s">
        <v>70</v>
      </c>
      <c r="X370" s="44" t="s">
        <v>72</v>
      </c>
      <c r="Y370" s="44" t="s">
        <v>72</v>
      </c>
      <c r="Z370" s="44" t="s">
        <v>1291</v>
      </c>
      <c r="AA370" s="42" t="s">
        <v>1636</v>
      </c>
      <c r="AB370" s="44" t="s">
        <v>72</v>
      </c>
      <c r="AC370" s="86"/>
      <c r="AD370" s="87"/>
    </row>
    <row r="371" s="12" customFormat="1" ht="25.5" spans="1:30">
      <c r="A371" s="42">
        <v>365</v>
      </c>
      <c r="B371" s="42" t="s">
        <v>25</v>
      </c>
      <c r="C371" s="42" t="s">
        <v>1627</v>
      </c>
      <c r="D371" s="42" t="s">
        <v>1647</v>
      </c>
      <c r="E371" s="44" t="s">
        <v>322</v>
      </c>
      <c r="F371" s="44" t="s">
        <v>1648</v>
      </c>
      <c r="G371" s="54" t="s">
        <v>65</v>
      </c>
      <c r="H371" s="44" t="s">
        <v>66</v>
      </c>
      <c r="I371" s="45" t="s">
        <v>1649</v>
      </c>
      <c r="J371" s="66">
        <v>25</v>
      </c>
      <c r="K371" s="66">
        <v>25</v>
      </c>
      <c r="L371" s="66">
        <v>25</v>
      </c>
      <c r="M371" s="66"/>
      <c r="N371" s="44" t="s">
        <v>82</v>
      </c>
      <c r="O371" s="76">
        <v>518</v>
      </c>
      <c r="P371" s="76">
        <v>1625</v>
      </c>
      <c r="Q371" s="76">
        <v>0</v>
      </c>
      <c r="R371" s="76">
        <v>0</v>
      </c>
      <c r="S371" s="44" t="s">
        <v>1650</v>
      </c>
      <c r="T371" s="44" t="s">
        <v>70</v>
      </c>
      <c r="U371" s="44" t="s">
        <v>164</v>
      </c>
      <c r="V371" s="44" t="s">
        <v>72</v>
      </c>
      <c r="W371" s="44" t="s">
        <v>70</v>
      </c>
      <c r="X371" s="44" t="s">
        <v>70</v>
      </c>
      <c r="Y371" s="44" t="s">
        <v>70</v>
      </c>
      <c r="Z371" s="44" t="s">
        <v>1291</v>
      </c>
      <c r="AA371" s="42" t="s">
        <v>1647</v>
      </c>
      <c r="AB371" s="44" t="s">
        <v>72</v>
      </c>
      <c r="AC371" s="86"/>
      <c r="AD371" s="87"/>
    </row>
    <row r="372" s="12" customFormat="1" ht="38.25" spans="1:30">
      <c r="A372" s="42">
        <v>366</v>
      </c>
      <c r="B372" s="42" t="s">
        <v>25</v>
      </c>
      <c r="C372" s="42" t="s">
        <v>1627</v>
      </c>
      <c r="D372" s="42" t="s">
        <v>1636</v>
      </c>
      <c r="E372" s="44" t="s">
        <v>317</v>
      </c>
      <c r="F372" s="44" t="s">
        <v>1651</v>
      </c>
      <c r="G372" s="54" t="s">
        <v>65</v>
      </c>
      <c r="H372" s="44" t="s">
        <v>66</v>
      </c>
      <c r="I372" s="45" t="s">
        <v>1652</v>
      </c>
      <c r="J372" s="66">
        <v>120</v>
      </c>
      <c r="K372" s="66">
        <v>120</v>
      </c>
      <c r="L372" s="66">
        <v>120</v>
      </c>
      <c r="M372" s="66"/>
      <c r="N372" s="44" t="s">
        <v>82</v>
      </c>
      <c r="O372" s="76">
        <v>277</v>
      </c>
      <c r="P372" s="76">
        <v>1123</v>
      </c>
      <c r="Q372" s="76">
        <v>4</v>
      </c>
      <c r="R372" s="76">
        <v>12</v>
      </c>
      <c r="S372" s="44" t="s">
        <v>1643</v>
      </c>
      <c r="T372" s="44" t="s">
        <v>70</v>
      </c>
      <c r="U372" s="44" t="s">
        <v>164</v>
      </c>
      <c r="V372" s="44" t="s">
        <v>72</v>
      </c>
      <c r="W372" s="44" t="s">
        <v>70</v>
      </c>
      <c r="X372" s="44" t="s">
        <v>70</v>
      </c>
      <c r="Y372" s="44" t="s">
        <v>72</v>
      </c>
      <c r="Z372" s="44" t="s">
        <v>1291</v>
      </c>
      <c r="AA372" s="42" t="s">
        <v>1636</v>
      </c>
      <c r="AB372" s="44" t="s">
        <v>72</v>
      </c>
      <c r="AC372" s="86"/>
      <c r="AD372" s="87"/>
    </row>
    <row r="373" s="12" customFormat="1" ht="25.5" spans="1:30">
      <c r="A373" s="42">
        <v>367</v>
      </c>
      <c r="B373" s="42" t="s">
        <v>25</v>
      </c>
      <c r="C373" s="42" t="s">
        <v>1627</v>
      </c>
      <c r="D373" s="42" t="s">
        <v>1653</v>
      </c>
      <c r="E373" s="44" t="s">
        <v>322</v>
      </c>
      <c r="F373" s="44" t="s">
        <v>1654</v>
      </c>
      <c r="G373" s="54" t="s">
        <v>65</v>
      </c>
      <c r="H373" s="44" t="s">
        <v>66</v>
      </c>
      <c r="I373" s="45" t="s">
        <v>1655</v>
      </c>
      <c r="J373" s="66">
        <v>70</v>
      </c>
      <c r="K373" s="66">
        <v>70</v>
      </c>
      <c r="L373" s="66">
        <v>70</v>
      </c>
      <c r="M373" s="66"/>
      <c r="N373" s="44" t="s">
        <v>82</v>
      </c>
      <c r="O373" s="76">
        <v>84</v>
      </c>
      <c r="P373" s="76">
        <v>289</v>
      </c>
      <c r="Q373" s="76">
        <v>27</v>
      </c>
      <c r="R373" s="76">
        <v>88</v>
      </c>
      <c r="S373" s="44" t="s">
        <v>1656</v>
      </c>
      <c r="T373" s="44" t="s">
        <v>70</v>
      </c>
      <c r="U373" s="44" t="s">
        <v>164</v>
      </c>
      <c r="V373" s="44" t="s">
        <v>72</v>
      </c>
      <c r="W373" s="44" t="s">
        <v>70</v>
      </c>
      <c r="X373" s="44" t="s">
        <v>70</v>
      </c>
      <c r="Y373" s="44" t="s">
        <v>70</v>
      </c>
      <c r="Z373" s="44" t="s">
        <v>1291</v>
      </c>
      <c r="AA373" s="42" t="s">
        <v>1653</v>
      </c>
      <c r="AB373" s="44" t="s">
        <v>72</v>
      </c>
      <c r="AC373" s="86"/>
      <c r="AD373" s="87"/>
    </row>
    <row r="374" s="12" customFormat="1" ht="38.25" spans="1:30">
      <c r="A374" s="42">
        <v>368</v>
      </c>
      <c r="B374" s="42" t="s">
        <v>25</v>
      </c>
      <c r="C374" s="42" t="s">
        <v>1627</v>
      </c>
      <c r="D374" s="42" t="s">
        <v>1657</v>
      </c>
      <c r="E374" s="48" t="s">
        <v>260</v>
      </c>
      <c r="F374" s="42" t="s">
        <v>1658</v>
      </c>
      <c r="G374" s="54" t="s">
        <v>65</v>
      </c>
      <c r="H374" s="44" t="s">
        <v>66</v>
      </c>
      <c r="I374" s="46" t="s">
        <v>1659</v>
      </c>
      <c r="J374" s="66">
        <v>120</v>
      </c>
      <c r="K374" s="66">
        <v>120</v>
      </c>
      <c r="L374" s="66">
        <v>120</v>
      </c>
      <c r="M374" s="66"/>
      <c r="N374" s="44" t="s">
        <v>82</v>
      </c>
      <c r="O374" s="76">
        <v>256</v>
      </c>
      <c r="P374" s="76">
        <v>920</v>
      </c>
      <c r="Q374" s="76">
        <v>0</v>
      </c>
      <c r="R374" s="76">
        <v>0</v>
      </c>
      <c r="S374" s="45" t="s">
        <v>1660</v>
      </c>
      <c r="T374" s="44" t="s">
        <v>70</v>
      </c>
      <c r="U374" s="44" t="s">
        <v>171</v>
      </c>
      <c r="V374" s="44" t="s">
        <v>72</v>
      </c>
      <c r="W374" s="44" t="s">
        <v>70</v>
      </c>
      <c r="X374" s="44" t="s">
        <v>70</v>
      </c>
      <c r="Y374" s="44" t="s">
        <v>70</v>
      </c>
      <c r="Z374" s="44" t="s">
        <v>1291</v>
      </c>
      <c r="AA374" s="42" t="s">
        <v>1657</v>
      </c>
      <c r="AB374" s="44" t="s">
        <v>72</v>
      </c>
      <c r="AC374" s="86"/>
      <c r="AD374" s="87"/>
    </row>
    <row r="375" s="12" customFormat="1" ht="51" spans="1:30">
      <c r="A375" s="42">
        <v>369</v>
      </c>
      <c r="B375" s="42" t="s">
        <v>25</v>
      </c>
      <c r="C375" s="42" t="s">
        <v>1627</v>
      </c>
      <c r="D375" s="42" t="s">
        <v>1657</v>
      </c>
      <c r="E375" s="44" t="s">
        <v>580</v>
      </c>
      <c r="F375" s="45" t="s">
        <v>1661</v>
      </c>
      <c r="G375" s="54" t="s">
        <v>65</v>
      </c>
      <c r="H375" s="44" t="s">
        <v>66</v>
      </c>
      <c r="I375" s="104" t="s">
        <v>1662</v>
      </c>
      <c r="J375" s="66">
        <v>83.5</v>
      </c>
      <c r="K375" s="66">
        <v>83.5</v>
      </c>
      <c r="L375" s="66">
        <v>83.5</v>
      </c>
      <c r="M375" s="66"/>
      <c r="N375" s="44" t="s">
        <v>82</v>
      </c>
      <c r="O375" s="76">
        <v>153</v>
      </c>
      <c r="P375" s="76">
        <v>452</v>
      </c>
      <c r="Q375" s="76">
        <v>0</v>
      </c>
      <c r="R375" s="76">
        <v>0</v>
      </c>
      <c r="S375" s="45" t="s">
        <v>1663</v>
      </c>
      <c r="T375" s="44" t="s">
        <v>70</v>
      </c>
      <c r="U375" s="44" t="s">
        <v>164</v>
      </c>
      <c r="V375" s="44" t="s">
        <v>72</v>
      </c>
      <c r="W375" s="44" t="s">
        <v>70</v>
      </c>
      <c r="X375" s="44" t="s">
        <v>70</v>
      </c>
      <c r="Y375" s="44" t="s">
        <v>70</v>
      </c>
      <c r="Z375" s="44" t="s">
        <v>1291</v>
      </c>
      <c r="AA375" s="42" t="s">
        <v>1657</v>
      </c>
      <c r="AB375" s="44" t="s">
        <v>72</v>
      </c>
      <c r="AC375" s="86"/>
      <c r="AD375" s="87"/>
    </row>
    <row r="376" s="12" customFormat="1" ht="25.5" spans="1:30">
      <c r="A376" s="42">
        <v>370</v>
      </c>
      <c r="B376" s="42" t="s">
        <v>25</v>
      </c>
      <c r="C376" s="42" t="s">
        <v>1627</v>
      </c>
      <c r="D376" s="42" t="s">
        <v>1664</v>
      </c>
      <c r="E376" s="44" t="s">
        <v>580</v>
      </c>
      <c r="F376" s="42" t="s">
        <v>1665</v>
      </c>
      <c r="G376" s="54" t="s">
        <v>65</v>
      </c>
      <c r="H376" s="44" t="s">
        <v>66</v>
      </c>
      <c r="I376" s="104" t="s">
        <v>1666</v>
      </c>
      <c r="J376" s="66">
        <v>33.7</v>
      </c>
      <c r="K376" s="66">
        <v>33.7</v>
      </c>
      <c r="L376" s="66">
        <v>33.7</v>
      </c>
      <c r="M376" s="66"/>
      <c r="N376" s="44" t="s">
        <v>82</v>
      </c>
      <c r="O376" s="76">
        <v>52</v>
      </c>
      <c r="P376" s="76">
        <v>177</v>
      </c>
      <c r="Q376" s="76">
        <v>15</v>
      </c>
      <c r="R376" s="76">
        <v>60</v>
      </c>
      <c r="S376" s="45" t="s">
        <v>1667</v>
      </c>
      <c r="T376" s="44" t="s">
        <v>70</v>
      </c>
      <c r="U376" s="44" t="s">
        <v>164</v>
      </c>
      <c r="V376" s="44" t="s">
        <v>72</v>
      </c>
      <c r="W376" s="44" t="s">
        <v>70</v>
      </c>
      <c r="X376" s="44" t="s">
        <v>70</v>
      </c>
      <c r="Y376" s="44" t="s">
        <v>70</v>
      </c>
      <c r="Z376" s="44" t="s">
        <v>1291</v>
      </c>
      <c r="AA376" s="42" t="s">
        <v>1668</v>
      </c>
      <c r="AB376" s="44" t="s">
        <v>72</v>
      </c>
      <c r="AC376" s="86"/>
      <c r="AD376" s="87"/>
    </row>
    <row r="377" s="12" customFormat="1" ht="25.5" spans="1:30">
      <c r="A377" s="42">
        <v>371</v>
      </c>
      <c r="B377" s="42" t="s">
        <v>25</v>
      </c>
      <c r="C377" s="42" t="s">
        <v>1627</v>
      </c>
      <c r="D377" s="42" t="s">
        <v>1657</v>
      </c>
      <c r="E377" s="44" t="s">
        <v>115</v>
      </c>
      <c r="F377" s="45" t="s">
        <v>1669</v>
      </c>
      <c r="G377" s="54" t="s">
        <v>65</v>
      </c>
      <c r="H377" s="44" t="s">
        <v>66</v>
      </c>
      <c r="I377" s="104" t="s">
        <v>1670</v>
      </c>
      <c r="J377" s="66">
        <v>80</v>
      </c>
      <c r="K377" s="66">
        <v>80</v>
      </c>
      <c r="L377" s="66">
        <v>80</v>
      </c>
      <c r="M377" s="66"/>
      <c r="N377" s="44" t="s">
        <v>82</v>
      </c>
      <c r="O377" s="76">
        <v>130</v>
      </c>
      <c r="P377" s="76">
        <v>430</v>
      </c>
      <c r="Q377" s="76">
        <v>0</v>
      </c>
      <c r="R377" s="76">
        <v>0</v>
      </c>
      <c r="S377" s="45" t="s">
        <v>1671</v>
      </c>
      <c r="T377" s="44" t="s">
        <v>70</v>
      </c>
      <c r="U377" s="44" t="s">
        <v>164</v>
      </c>
      <c r="V377" s="44" t="s">
        <v>72</v>
      </c>
      <c r="W377" s="44" t="s">
        <v>70</v>
      </c>
      <c r="X377" s="44" t="s">
        <v>70</v>
      </c>
      <c r="Y377" s="44" t="s">
        <v>70</v>
      </c>
      <c r="Z377" s="44" t="s">
        <v>1291</v>
      </c>
      <c r="AA377" s="42" t="s">
        <v>1657</v>
      </c>
      <c r="AB377" s="44" t="s">
        <v>72</v>
      </c>
      <c r="AC377" s="86"/>
      <c r="AD377" s="87"/>
    </row>
    <row r="378" s="12" customFormat="1" ht="25.5" spans="1:30">
      <c r="A378" s="42">
        <v>372</v>
      </c>
      <c r="B378" s="42" t="s">
        <v>25</v>
      </c>
      <c r="C378" s="42" t="s">
        <v>1627</v>
      </c>
      <c r="D378" s="42" t="s">
        <v>1657</v>
      </c>
      <c r="E378" s="44" t="s">
        <v>580</v>
      </c>
      <c r="F378" s="45" t="s">
        <v>1672</v>
      </c>
      <c r="G378" s="54" t="s">
        <v>65</v>
      </c>
      <c r="H378" s="44" t="s">
        <v>66</v>
      </c>
      <c r="I378" s="104" t="s">
        <v>1673</v>
      </c>
      <c r="J378" s="66">
        <v>50.7</v>
      </c>
      <c r="K378" s="66">
        <v>50.7</v>
      </c>
      <c r="L378" s="66">
        <v>50.7</v>
      </c>
      <c r="M378" s="66"/>
      <c r="N378" s="44" t="s">
        <v>82</v>
      </c>
      <c r="O378" s="76">
        <v>11</v>
      </c>
      <c r="P378" s="76">
        <v>46</v>
      </c>
      <c r="Q378" s="76">
        <v>0</v>
      </c>
      <c r="R378" s="76">
        <v>0</v>
      </c>
      <c r="S378" s="45" t="s">
        <v>1671</v>
      </c>
      <c r="T378" s="44" t="s">
        <v>70</v>
      </c>
      <c r="U378" s="44" t="s">
        <v>164</v>
      </c>
      <c r="V378" s="44" t="s">
        <v>72</v>
      </c>
      <c r="W378" s="44" t="s">
        <v>70</v>
      </c>
      <c r="X378" s="44" t="s">
        <v>70</v>
      </c>
      <c r="Y378" s="44" t="s">
        <v>70</v>
      </c>
      <c r="Z378" s="44" t="s">
        <v>1291</v>
      </c>
      <c r="AA378" s="42" t="s">
        <v>1657</v>
      </c>
      <c r="AB378" s="44" t="s">
        <v>72</v>
      </c>
      <c r="AC378" s="86"/>
      <c r="AD378" s="87"/>
    </row>
    <row r="379" s="12" customFormat="1" ht="25.5" spans="1:30">
      <c r="A379" s="42">
        <v>373</v>
      </c>
      <c r="B379" s="42" t="s">
        <v>25</v>
      </c>
      <c r="C379" s="42" t="s">
        <v>1627</v>
      </c>
      <c r="D379" s="42" t="s">
        <v>1636</v>
      </c>
      <c r="E379" s="44" t="s">
        <v>260</v>
      </c>
      <c r="F379" s="44" t="s">
        <v>1674</v>
      </c>
      <c r="G379" s="54" t="s">
        <v>65</v>
      </c>
      <c r="H379" s="44" t="s">
        <v>66</v>
      </c>
      <c r="I379" s="45" t="s">
        <v>1675</v>
      </c>
      <c r="J379" s="66">
        <v>110</v>
      </c>
      <c r="K379" s="66">
        <v>110</v>
      </c>
      <c r="L379" s="66">
        <v>110</v>
      </c>
      <c r="M379" s="66"/>
      <c r="N379" s="44" t="s">
        <v>82</v>
      </c>
      <c r="O379" s="76">
        <v>209</v>
      </c>
      <c r="P379" s="76">
        <v>905</v>
      </c>
      <c r="Q379" s="76">
        <v>0</v>
      </c>
      <c r="R379" s="76">
        <v>0</v>
      </c>
      <c r="S379" s="44" t="s">
        <v>1656</v>
      </c>
      <c r="T379" s="44" t="s">
        <v>70</v>
      </c>
      <c r="U379" s="44" t="s">
        <v>171</v>
      </c>
      <c r="V379" s="44" t="s">
        <v>72</v>
      </c>
      <c r="W379" s="44" t="s">
        <v>70</v>
      </c>
      <c r="X379" s="44" t="s">
        <v>70</v>
      </c>
      <c r="Y379" s="44" t="s">
        <v>70</v>
      </c>
      <c r="Z379" s="44" t="s">
        <v>1291</v>
      </c>
      <c r="AA379" s="42" t="s">
        <v>1636</v>
      </c>
      <c r="AB379" s="44" t="s">
        <v>72</v>
      </c>
      <c r="AC379" s="86"/>
      <c r="AD379" s="87"/>
    </row>
    <row r="380" s="12" customFormat="1" ht="25.5" spans="1:30">
      <c r="A380" s="42">
        <v>374</v>
      </c>
      <c r="B380" s="42" t="s">
        <v>25</v>
      </c>
      <c r="C380" s="42" t="s">
        <v>1627</v>
      </c>
      <c r="D380" s="42" t="s">
        <v>1676</v>
      </c>
      <c r="E380" s="44" t="s">
        <v>1677</v>
      </c>
      <c r="F380" s="42" t="s">
        <v>1678</v>
      </c>
      <c r="G380" s="54" t="s">
        <v>65</v>
      </c>
      <c r="H380" s="44" t="s">
        <v>66</v>
      </c>
      <c r="I380" s="45" t="s">
        <v>1679</v>
      </c>
      <c r="J380" s="66">
        <v>75</v>
      </c>
      <c r="K380" s="66">
        <v>75</v>
      </c>
      <c r="L380" s="66">
        <v>75</v>
      </c>
      <c r="M380" s="66"/>
      <c r="N380" s="44" t="s">
        <v>82</v>
      </c>
      <c r="O380" s="76">
        <v>37</v>
      </c>
      <c r="P380" s="76">
        <v>155</v>
      </c>
      <c r="Q380" s="76">
        <v>0</v>
      </c>
      <c r="R380" s="76">
        <v>0</v>
      </c>
      <c r="S380" s="44" t="s">
        <v>1656</v>
      </c>
      <c r="T380" s="44" t="s">
        <v>70</v>
      </c>
      <c r="U380" s="44" t="s">
        <v>171</v>
      </c>
      <c r="V380" s="44" t="s">
        <v>72</v>
      </c>
      <c r="W380" s="44" t="s">
        <v>70</v>
      </c>
      <c r="X380" s="44" t="s">
        <v>70</v>
      </c>
      <c r="Y380" s="44" t="s">
        <v>70</v>
      </c>
      <c r="Z380" s="44" t="s">
        <v>1291</v>
      </c>
      <c r="AA380" s="42" t="s">
        <v>1676</v>
      </c>
      <c r="AB380" s="44" t="s">
        <v>72</v>
      </c>
      <c r="AC380" s="86"/>
      <c r="AD380" s="87"/>
    </row>
    <row r="381" s="12" customFormat="1" ht="38.25" spans="1:30">
      <c r="A381" s="42">
        <v>375</v>
      </c>
      <c r="B381" s="42" t="s">
        <v>25</v>
      </c>
      <c r="C381" s="42" t="s">
        <v>1627</v>
      </c>
      <c r="D381" s="42" t="s">
        <v>1676</v>
      </c>
      <c r="E381" s="42" t="s">
        <v>1677</v>
      </c>
      <c r="F381" s="42" t="s">
        <v>1680</v>
      </c>
      <c r="G381" s="54" t="s">
        <v>65</v>
      </c>
      <c r="H381" s="44" t="s">
        <v>66</v>
      </c>
      <c r="I381" s="45" t="s">
        <v>1681</v>
      </c>
      <c r="J381" s="66">
        <v>80</v>
      </c>
      <c r="K381" s="66">
        <v>80</v>
      </c>
      <c r="L381" s="66">
        <v>80</v>
      </c>
      <c r="M381" s="66"/>
      <c r="N381" s="44" t="s">
        <v>82</v>
      </c>
      <c r="O381" s="76">
        <v>103</v>
      </c>
      <c r="P381" s="76">
        <v>338</v>
      </c>
      <c r="Q381" s="76">
        <v>1</v>
      </c>
      <c r="R381" s="76">
        <v>3</v>
      </c>
      <c r="S381" s="44" t="s">
        <v>1656</v>
      </c>
      <c r="T381" s="44" t="s">
        <v>70</v>
      </c>
      <c r="U381" s="44" t="s">
        <v>171</v>
      </c>
      <c r="V381" s="44" t="s">
        <v>72</v>
      </c>
      <c r="W381" s="44" t="s">
        <v>70</v>
      </c>
      <c r="X381" s="44" t="s">
        <v>70</v>
      </c>
      <c r="Y381" s="44" t="s">
        <v>70</v>
      </c>
      <c r="Z381" s="44" t="s">
        <v>1291</v>
      </c>
      <c r="AA381" s="42" t="s">
        <v>1676</v>
      </c>
      <c r="AB381" s="44" t="s">
        <v>72</v>
      </c>
      <c r="AC381" s="86"/>
      <c r="AD381" s="87"/>
    </row>
    <row r="382" s="12" customFormat="1" ht="76.5" spans="1:30">
      <c r="A382" s="42">
        <v>376</v>
      </c>
      <c r="B382" s="42" t="s">
        <v>25</v>
      </c>
      <c r="C382" s="42" t="s">
        <v>1682</v>
      </c>
      <c r="D382" s="42" t="s">
        <v>1683</v>
      </c>
      <c r="E382" s="44" t="s">
        <v>240</v>
      </c>
      <c r="F382" s="44" t="s">
        <v>1684</v>
      </c>
      <c r="G382" s="54" t="s">
        <v>65</v>
      </c>
      <c r="H382" s="44" t="s">
        <v>205</v>
      </c>
      <c r="I382" s="45" t="s">
        <v>1685</v>
      </c>
      <c r="J382" s="66">
        <v>150</v>
      </c>
      <c r="K382" s="66">
        <v>150</v>
      </c>
      <c r="L382" s="66">
        <v>150</v>
      </c>
      <c r="M382" s="66"/>
      <c r="N382" s="44" t="s">
        <v>82</v>
      </c>
      <c r="O382" s="76">
        <v>3383</v>
      </c>
      <c r="P382" s="76">
        <v>11644</v>
      </c>
      <c r="Q382" s="76">
        <v>292</v>
      </c>
      <c r="R382" s="76">
        <v>1001</v>
      </c>
      <c r="S382" s="44" t="s">
        <v>1686</v>
      </c>
      <c r="T382" s="44" t="s">
        <v>70</v>
      </c>
      <c r="U382" s="44" t="s">
        <v>171</v>
      </c>
      <c r="V382" s="44" t="s">
        <v>72</v>
      </c>
      <c r="W382" s="44" t="s">
        <v>70</v>
      </c>
      <c r="X382" s="44" t="s">
        <v>70</v>
      </c>
      <c r="Y382" s="44" t="s">
        <v>72</v>
      </c>
      <c r="Z382" s="44" t="s">
        <v>1291</v>
      </c>
      <c r="AA382" s="42" t="s">
        <v>1683</v>
      </c>
      <c r="AB382" s="44" t="s">
        <v>72</v>
      </c>
      <c r="AC382" s="86"/>
      <c r="AD382" s="87"/>
    </row>
    <row r="383" s="12" customFormat="1" ht="102" spans="1:30">
      <c r="A383" s="42">
        <v>377</v>
      </c>
      <c r="B383" s="42" t="s">
        <v>25</v>
      </c>
      <c r="C383" s="42" t="s">
        <v>1682</v>
      </c>
      <c r="D383" s="42" t="s">
        <v>1687</v>
      </c>
      <c r="E383" s="44" t="s">
        <v>102</v>
      </c>
      <c r="F383" s="44" t="s">
        <v>1688</v>
      </c>
      <c r="G383" s="54" t="s">
        <v>65</v>
      </c>
      <c r="H383" s="44" t="s">
        <v>66</v>
      </c>
      <c r="I383" s="45" t="s">
        <v>1689</v>
      </c>
      <c r="J383" s="66">
        <v>199.21</v>
      </c>
      <c r="K383" s="66">
        <v>199.21</v>
      </c>
      <c r="L383" s="66">
        <v>199.21</v>
      </c>
      <c r="M383" s="66"/>
      <c r="N383" s="44" t="s">
        <v>82</v>
      </c>
      <c r="O383" s="76">
        <v>555</v>
      </c>
      <c r="P383" s="76">
        <v>2098</v>
      </c>
      <c r="Q383" s="76">
        <v>62</v>
      </c>
      <c r="R383" s="76">
        <v>195</v>
      </c>
      <c r="S383" s="44" t="s">
        <v>1690</v>
      </c>
      <c r="T383" s="44" t="s">
        <v>70</v>
      </c>
      <c r="U383" s="44" t="s">
        <v>164</v>
      </c>
      <c r="V383" s="44" t="s">
        <v>72</v>
      </c>
      <c r="W383" s="44" t="s">
        <v>70</v>
      </c>
      <c r="X383" s="44" t="s">
        <v>70</v>
      </c>
      <c r="Y383" s="44" t="s">
        <v>72</v>
      </c>
      <c r="Z383" s="44" t="s">
        <v>1291</v>
      </c>
      <c r="AA383" s="42" t="s">
        <v>1687</v>
      </c>
      <c r="AB383" s="44" t="s">
        <v>72</v>
      </c>
      <c r="AC383" s="86"/>
      <c r="AD383" s="87"/>
    </row>
    <row r="384" s="5" customFormat="1" ht="156.75" spans="1:30">
      <c r="A384" s="42">
        <v>378</v>
      </c>
      <c r="B384" s="42" t="s">
        <v>25</v>
      </c>
      <c r="C384" s="42" t="s">
        <v>1682</v>
      </c>
      <c r="D384" s="42" t="s">
        <v>1683</v>
      </c>
      <c r="E384" s="44" t="s">
        <v>122</v>
      </c>
      <c r="F384" s="44" t="s">
        <v>1691</v>
      </c>
      <c r="G384" s="54" t="s">
        <v>65</v>
      </c>
      <c r="H384" s="44" t="s">
        <v>66</v>
      </c>
      <c r="I384" s="115" t="s">
        <v>1692</v>
      </c>
      <c r="J384" s="66">
        <v>100</v>
      </c>
      <c r="K384" s="66">
        <v>100</v>
      </c>
      <c r="L384" s="66">
        <v>100</v>
      </c>
      <c r="M384" s="66"/>
      <c r="N384" s="44" t="s">
        <v>137</v>
      </c>
      <c r="O384" s="76">
        <v>36</v>
      </c>
      <c r="P384" s="76">
        <v>107</v>
      </c>
      <c r="Q384" s="76">
        <v>1</v>
      </c>
      <c r="R384" s="76">
        <v>6</v>
      </c>
      <c r="S384" s="106" t="s">
        <v>1693</v>
      </c>
      <c r="T384" s="44" t="s">
        <v>70</v>
      </c>
      <c r="U384" s="44" t="s">
        <v>1694</v>
      </c>
      <c r="V384" s="44" t="s">
        <v>72</v>
      </c>
      <c r="W384" s="44" t="s">
        <v>70</v>
      </c>
      <c r="X384" s="44" t="s">
        <v>70</v>
      </c>
      <c r="Y384" s="44" t="s">
        <v>72</v>
      </c>
      <c r="Z384" s="44" t="s">
        <v>1432</v>
      </c>
      <c r="AA384" s="44" t="s">
        <v>1683</v>
      </c>
      <c r="AB384" s="44" t="s">
        <v>72</v>
      </c>
      <c r="AC384" s="88"/>
      <c r="AD384" s="87"/>
    </row>
    <row r="385" s="12" customFormat="1" ht="38.25" spans="1:30">
      <c r="A385" s="42">
        <v>379</v>
      </c>
      <c r="B385" s="42" t="s">
        <v>25</v>
      </c>
      <c r="C385" s="42" t="s">
        <v>1682</v>
      </c>
      <c r="D385" s="42" t="s">
        <v>1695</v>
      </c>
      <c r="E385" s="44" t="s">
        <v>372</v>
      </c>
      <c r="F385" s="44" t="s">
        <v>1696</v>
      </c>
      <c r="G385" s="54" t="s">
        <v>65</v>
      </c>
      <c r="H385" s="44" t="s">
        <v>66</v>
      </c>
      <c r="I385" s="45" t="s">
        <v>1697</v>
      </c>
      <c r="J385" s="66">
        <v>40</v>
      </c>
      <c r="K385" s="66">
        <v>40</v>
      </c>
      <c r="L385" s="66">
        <v>40</v>
      </c>
      <c r="M385" s="66"/>
      <c r="N385" s="44" t="s">
        <v>82</v>
      </c>
      <c r="O385" s="76">
        <v>1195</v>
      </c>
      <c r="P385" s="76">
        <v>4039</v>
      </c>
      <c r="Q385" s="76">
        <v>40</v>
      </c>
      <c r="R385" s="76">
        <v>139</v>
      </c>
      <c r="S385" s="44" t="s">
        <v>1698</v>
      </c>
      <c r="T385" s="44" t="s">
        <v>70</v>
      </c>
      <c r="U385" s="44" t="s">
        <v>164</v>
      </c>
      <c r="V385" s="44" t="s">
        <v>72</v>
      </c>
      <c r="W385" s="44" t="s">
        <v>70</v>
      </c>
      <c r="X385" s="44" t="s">
        <v>70</v>
      </c>
      <c r="Y385" s="44" t="s">
        <v>72</v>
      </c>
      <c r="Z385" s="44" t="s">
        <v>1291</v>
      </c>
      <c r="AA385" s="42" t="s">
        <v>1695</v>
      </c>
      <c r="AB385" s="44" t="s">
        <v>72</v>
      </c>
      <c r="AC385" s="86"/>
      <c r="AD385" s="87"/>
    </row>
    <row r="386" s="13" customFormat="1" ht="63.75" spans="1:30">
      <c r="A386" s="42">
        <v>380</v>
      </c>
      <c r="B386" s="42" t="s">
        <v>25</v>
      </c>
      <c r="C386" s="42" t="s">
        <v>1682</v>
      </c>
      <c r="D386" s="42" t="s">
        <v>1699</v>
      </c>
      <c r="E386" s="44" t="s">
        <v>317</v>
      </c>
      <c r="F386" s="44" t="s">
        <v>1700</v>
      </c>
      <c r="G386" s="54" t="s">
        <v>65</v>
      </c>
      <c r="H386" s="44" t="s">
        <v>66</v>
      </c>
      <c r="I386" s="45" t="s">
        <v>1701</v>
      </c>
      <c r="J386" s="66">
        <v>77</v>
      </c>
      <c r="K386" s="66">
        <v>77</v>
      </c>
      <c r="L386" s="66">
        <v>70</v>
      </c>
      <c r="M386" s="66">
        <v>7</v>
      </c>
      <c r="N386" s="44" t="s">
        <v>125</v>
      </c>
      <c r="O386" s="76">
        <v>45</v>
      </c>
      <c r="P386" s="76">
        <v>146</v>
      </c>
      <c r="Q386" s="54">
        <v>5</v>
      </c>
      <c r="R386" s="54">
        <v>13</v>
      </c>
      <c r="S386" s="55" t="s">
        <v>1702</v>
      </c>
      <c r="T386" s="44" t="s">
        <v>70</v>
      </c>
      <c r="U386" s="44" t="s">
        <v>164</v>
      </c>
      <c r="V386" s="44" t="s">
        <v>72</v>
      </c>
      <c r="W386" s="44" t="s">
        <v>70</v>
      </c>
      <c r="X386" s="44" t="s">
        <v>70</v>
      </c>
      <c r="Y386" s="44" t="s">
        <v>72</v>
      </c>
      <c r="Z386" s="44" t="s">
        <v>1421</v>
      </c>
      <c r="AA386" s="42" t="s">
        <v>1699</v>
      </c>
      <c r="AB386" s="44" t="s">
        <v>72</v>
      </c>
      <c r="AC386" s="88"/>
      <c r="AD386" s="87"/>
    </row>
    <row r="387" s="15" customFormat="1" ht="102" spans="1:30">
      <c r="A387" s="42">
        <v>381</v>
      </c>
      <c r="B387" s="42" t="s">
        <v>25</v>
      </c>
      <c r="C387" s="42" t="s">
        <v>1682</v>
      </c>
      <c r="D387" s="42" t="s">
        <v>1683</v>
      </c>
      <c r="E387" s="44" t="s">
        <v>102</v>
      </c>
      <c r="F387" s="44" t="s">
        <v>1703</v>
      </c>
      <c r="G387" s="54" t="s">
        <v>65</v>
      </c>
      <c r="H387" s="44" t="s">
        <v>66</v>
      </c>
      <c r="I387" s="45" t="s">
        <v>1704</v>
      </c>
      <c r="J387" s="66">
        <v>77</v>
      </c>
      <c r="K387" s="66">
        <v>77</v>
      </c>
      <c r="L387" s="66">
        <v>70</v>
      </c>
      <c r="M387" s="66">
        <v>7</v>
      </c>
      <c r="N387" s="44" t="s">
        <v>125</v>
      </c>
      <c r="O387" s="76">
        <v>611</v>
      </c>
      <c r="P387" s="76">
        <v>1815</v>
      </c>
      <c r="Q387" s="76">
        <v>25</v>
      </c>
      <c r="R387" s="76">
        <v>84</v>
      </c>
      <c r="S387" s="44" t="s">
        <v>1705</v>
      </c>
      <c r="T387" s="44" t="s">
        <v>70</v>
      </c>
      <c r="U387" s="44" t="s">
        <v>164</v>
      </c>
      <c r="V387" s="44" t="s">
        <v>72</v>
      </c>
      <c r="W387" s="44" t="s">
        <v>70</v>
      </c>
      <c r="X387" s="44" t="s">
        <v>70</v>
      </c>
      <c r="Y387" s="44" t="s">
        <v>72</v>
      </c>
      <c r="Z387" s="44" t="s">
        <v>1421</v>
      </c>
      <c r="AA387" s="42" t="s">
        <v>1683</v>
      </c>
      <c r="AB387" s="44" t="s">
        <v>72</v>
      </c>
      <c r="AC387" s="88"/>
      <c r="AD387" s="87"/>
    </row>
    <row r="388" s="12" customFormat="1" ht="63.75" spans="1:30">
      <c r="A388" s="42">
        <v>382</v>
      </c>
      <c r="B388" s="42" t="s">
        <v>25</v>
      </c>
      <c r="C388" s="42" t="s">
        <v>1682</v>
      </c>
      <c r="D388" s="42" t="s">
        <v>1687</v>
      </c>
      <c r="E388" s="43" t="s">
        <v>555</v>
      </c>
      <c r="F388" s="44" t="s">
        <v>1706</v>
      </c>
      <c r="G388" s="54" t="s">
        <v>65</v>
      </c>
      <c r="H388" s="44" t="s">
        <v>66</v>
      </c>
      <c r="I388" s="45" t="s">
        <v>1707</v>
      </c>
      <c r="J388" s="66">
        <v>32.88</v>
      </c>
      <c r="K388" s="66">
        <v>32.88</v>
      </c>
      <c r="L388" s="66">
        <v>32.88</v>
      </c>
      <c r="M388" s="66"/>
      <c r="N388" s="44" t="s">
        <v>82</v>
      </c>
      <c r="O388" s="76">
        <v>129</v>
      </c>
      <c r="P388" s="76">
        <v>421</v>
      </c>
      <c r="Q388" s="76">
        <v>17</v>
      </c>
      <c r="R388" s="76">
        <v>52</v>
      </c>
      <c r="S388" s="44" t="s">
        <v>1708</v>
      </c>
      <c r="T388" s="44" t="s">
        <v>70</v>
      </c>
      <c r="U388" s="44" t="s">
        <v>164</v>
      </c>
      <c r="V388" s="44" t="s">
        <v>72</v>
      </c>
      <c r="W388" s="44" t="s">
        <v>70</v>
      </c>
      <c r="X388" s="44" t="s">
        <v>70</v>
      </c>
      <c r="Y388" s="44" t="s">
        <v>72</v>
      </c>
      <c r="Z388" s="44" t="s">
        <v>1291</v>
      </c>
      <c r="AA388" s="42" t="s">
        <v>1687</v>
      </c>
      <c r="AB388" s="44" t="s">
        <v>72</v>
      </c>
      <c r="AC388" s="86"/>
      <c r="AD388" s="87"/>
    </row>
    <row r="389" s="12" customFormat="1" ht="63.75" spans="1:30">
      <c r="A389" s="42">
        <v>383</v>
      </c>
      <c r="B389" s="42" t="s">
        <v>25</v>
      </c>
      <c r="C389" s="42" t="s">
        <v>1682</v>
      </c>
      <c r="D389" s="42" t="s">
        <v>1709</v>
      </c>
      <c r="E389" s="44" t="s">
        <v>102</v>
      </c>
      <c r="F389" s="44" t="s">
        <v>1710</v>
      </c>
      <c r="G389" s="54" t="s">
        <v>65</v>
      </c>
      <c r="H389" s="44" t="s">
        <v>66</v>
      </c>
      <c r="I389" s="45" t="s">
        <v>1711</v>
      </c>
      <c r="J389" s="66">
        <v>89.62</v>
      </c>
      <c r="K389" s="66">
        <v>89.62</v>
      </c>
      <c r="L389" s="66">
        <v>89.62</v>
      </c>
      <c r="M389" s="66"/>
      <c r="N389" s="44" t="s">
        <v>82</v>
      </c>
      <c r="O389" s="76">
        <v>588</v>
      </c>
      <c r="P389" s="76">
        <v>2214</v>
      </c>
      <c r="Q389" s="76">
        <v>15</v>
      </c>
      <c r="R389" s="76">
        <v>54</v>
      </c>
      <c r="S389" s="44" t="s">
        <v>1712</v>
      </c>
      <c r="T389" s="44" t="s">
        <v>70</v>
      </c>
      <c r="U389" s="44" t="s">
        <v>164</v>
      </c>
      <c r="V389" s="44" t="s">
        <v>72</v>
      </c>
      <c r="W389" s="44" t="s">
        <v>70</v>
      </c>
      <c r="X389" s="44" t="s">
        <v>70</v>
      </c>
      <c r="Y389" s="44" t="s">
        <v>72</v>
      </c>
      <c r="Z389" s="44" t="s">
        <v>1291</v>
      </c>
      <c r="AA389" s="42" t="s">
        <v>1709</v>
      </c>
      <c r="AB389" s="44" t="s">
        <v>72</v>
      </c>
      <c r="AC389" s="86"/>
      <c r="AD389" s="87"/>
    </row>
    <row r="390" s="12" customFormat="1" ht="38.25" spans="1:30">
      <c r="A390" s="42">
        <v>384</v>
      </c>
      <c r="B390" s="42" t="s">
        <v>25</v>
      </c>
      <c r="C390" s="42" t="s">
        <v>1713</v>
      </c>
      <c r="D390" s="42" t="s">
        <v>1714</v>
      </c>
      <c r="E390" s="44" t="s">
        <v>1715</v>
      </c>
      <c r="F390" s="44" t="s">
        <v>1716</v>
      </c>
      <c r="G390" s="54" t="s">
        <v>65</v>
      </c>
      <c r="H390" s="44" t="s">
        <v>66</v>
      </c>
      <c r="I390" s="45" t="s">
        <v>1717</v>
      </c>
      <c r="J390" s="66">
        <v>243</v>
      </c>
      <c r="K390" s="66">
        <v>243</v>
      </c>
      <c r="L390" s="66">
        <v>198</v>
      </c>
      <c r="M390" s="66">
        <v>45</v>
      </c>
      <c r="N390" s="44" t="s">
        <v>82</v>
      </c>
      <c r="O390" s="76">
        <v>826</v>
      </c>
      <c r="P390" s="76">
        <v>3012</v>
      </c>
      <c r="Q390" s="76">
        <v>112</v>
      </c>
      <c r="R390" s="76">
        <v>523</v>
      </c>
      <c r="S390" s="44" t="s">
        <v>1718</v>
      </c>
      <c r="T390" s="44" t="s">
        <v>70</v>
      </c>
      <c r="U390" s="44" t="s">
        <v>171</v>
      </c>
      <c r="V390" s="44" t="s">
        <v>72</v>
      </c>
      <c r="W390" s="44" t="s">
        <v>70</v>
      </c>
      <c r="X390" s="44" t="s">
        <v>70</v>
      </c>
      <c r="Y390" s="44" t="s">
        <v>70</v>
      </c>
      <c r="Z390" s="44" t="s">
        <v>1291</v>
      </c>
      <c r="AA390" s="42" t="s">
        <v>1714</v>
      </c>
      <c r="AB390" s="44" t="s">
        <v>72</v>
      </c>
      <c r="AC390" s="86"/>
      <c r="AD390" s="87"/>
    </row>
    <row r="391" s="12" customFormat="1" ht="12.75" spans="1:30">
      <c r="A391" s="42">
        <v>385</v>
      </c>
      <c r="B391" s="42" t="s">
        <v>25</v>
      </c>
      <c r="C391" s="42" t="s">
        <v>25</v>
      </c>
      <c r="D391" s="42" t="s">
        <v>25</v>
      </c>
      <c r="E391" s="44" t="s">
        <v>1715</v>
      </c>
      <c r="F391" s="44" t="s">
        <v>1719</v>
      </c>
      <c r="G391" s="54" t="s">
        <v>65</v>
      </c>
      <c r="H391" s="44" t="s">
        <v>66</v>
      </c>
      <c r="I391" s="45" t="s">
        <v>1720</v>
      </c>
      <c r="J391" s="66">
        <v>225</v>
      </c>
      <c r="K391" s="66">
        <v>225</v>
      </c>
      <c r="L391" s="66">
        <v>200</v>
      </c>
      <c r="M391" s="66">
        <v>25</v>
      </c>
      <c r="N391" s="44" t="s">
        <v>82</v>
      </c>
      <c r="O391" s="76"/>
      <c r="P391" s="76"/>
      <c r="Q391" s="76"/>
      <c r="R391" s="76"/>
      <c r="S391" s="44" t="s">
        <v>1721</v>
      </c>
      <c r="T391" s="44"/>
      <c r="U391" s="44" t="s">
        <v>171</v>
      </c>
      <c r="V391" s="44" t="s">
        <v>72</v>
      </c>
      <c r="W391" s="44" t="s">
        <v>70</v>
      </c>
      <c r="X391" s="44" t="s">
        <v>70</v>
      </c>
      <c r="Y391" s="44" t="s">
        <v>70</v>
      </c>
      <c r="Z391" s="44" t="s">
        <v>1291</v>
      </c>
      <c r="AA391" s="42" t="s">
        <v>1498</v>
      </c>
      <c r="AB391" s="44" t="s">
        <v>72</v>
      </c>
      <c r="AC391" s="86"/>
      <c r="AD391" s="87"/>
    </row>
    <row r="392" s="12" customFormat="1" ht="25.5" spans="1:30">
      <c r="A392" s="42">
        <v>386</v>
      </c>
      <c r="B392" s="42" t="s">
        <v>25</v>
      </c>
      <c r="C392" s="42" t="s">
        <v>25</v>
      </c>
      <c r="D392" s="42" t="s">
        <v>25</v>
      </c>
      <c r="E392" s="44" t="s">
        <v>160</v>
      </c>
      <c r="F392" s="44" t="s">
        <v>1722</v>
      </c>
      <c r="G392" s="54" t="s">
        <v>65</v>
      </c>
      <c r="H392" s="44" t="s">
        <v>66</v>
      </c>
      <c r="I392" s="45" t="s">
        <v>1723</v>
      </c>
      <c r="J392" s="66">
        <v>220</v>
      </c>
      <c r="K392" s="66">
        <v>220</v>
      </c>
      <c r="L392" s="66">
        <v>220</v>
      </c>
      <c r="M392" s="66"/>
      <c r="N392" s="44" t="s">
        <v>82</v>
      </c>
      <c r="O392" s="76">
        <v>728</v>
      </c>
      <c r="P392" s="76">
        <v>728</v>
      </c>
      <c r="Q392" s="76">
        <v>728</v>
      </c>
      <c r="R392" s="76">
        <v>728</v>
      </c>
      <c r="S392" s="44" t="s">
        <v>1724</v>
      </c>
      <c r="T392" s="44" t="s">
        <v>72</v>
      </c>
      <c r="U392" s="44" t="s">
        <v>164</v>
      </c>
      <c r="V392" s="44" t="s">
        <v>165</v>
      </c>
      <c r="W392" s="44" t="s">
        <v>70</v>
      </c>
      <c r="X392" s="44" t="s">
        <v>70</v>
      </c>
      <c r="Y392" s="44" t="s">
        <v>70</v>
      </c>
      <c r="Z392" s="44" t="s">
        <v>1291</v>
      </c>
      <c r="AA392" s="44" t="s">
        <v>166</v>
      </c>
      <c r="AB392" s="44" t="s">
        <v>72</v>
      </c>
      <c r="AC392" s="86"/>
      <c r="AD392" s="87"/>
    </row>
    <row r="393" s="12" customFormat="1" ht="25.5" spans="1:30">
      <c r="A393" s="42">
        <v>387</v>
      </c>
      <c r="B393" s="42" t="s">
        <v>25</v>
      </c>
      <c r="C393" s="42" t="s">
        <v>25</v>
      </c>
      <c r="D393" s="42" t="s">
        <v>25</v>
      </c>
      <c r="E393" s="44" t="s">
        <v>167</v>
      </c>
      <c r="F393" s="44" t="s">
        <v>1725</v>
      </c>
      <c r="G393" s="54" t="s">
        <v>65</v>
      </c>
      <c r="H393" s="44" t="s">
        <v>66</v>
      </c>
      <c r="I393" s="45" t="s">
        <v>1726</v>
      </c>
      <c r="J393" s="66">
        <v>160</v>
      </c>
      <c r="K393" s="66">
        <v>160</v>
      </c>
      <c r="L393" s="66">
        <v>160</v>
      </c>
      <c r="M393" s="66"/>
      <c r="N393" s="44" t="s">
        <v>82</v>
      </c>
      <c r="O393" s="76">
        <v>418</v>
      </c>
      <c r="P393" s="76">
        <v>418</v>
      </c>
      <c r="Q393" s="76">
        <v>418</v>
      </c>
      <c r="R393" s="76">
        <v>418</v>
      </c>
      <c r="S393" s="44" t="s">
        <v>1727</v>
      </c>
      <c r="T393" s="44" t="s">
        <v>72</v>
      </c>
      <c r="U393" s="44" t="s">
        <v>171</v>
      </c>
      <c r="V393" s="44" t="s">
        <v>165</v>
      </c>
      <c r="W393" s="44" t="s">
        <v>70</v>
      </c>
      <c r="X393" s="44" t="s">
        <v>70</v>
      </c>
      <c r="Y393" s="44" t="s">
        <v>70</v>
      </c>
      <c r="Z393" s="44" t="s">
        <v>1728</v>
      </c>
      <c r="AA393" s="44" t="s">
        <v>166</v>
      </c>
      <c r="AB393" s="44" t="s">
        <v>72</v>
      </c>
      <c r="AC393" s="86"/>
      <c r="AD393" s="87"/>
    </row>
    <row r="394" s="12" customFormat="1" ht="12.75" spans="1:30">
      <c r="A394" s="42">
        <v>388</v>
      </c>
      <c r="B394" s="42" t="s">
        <v>25</v>
      </c>
      <c r="C394" s="42" t="s">
        <v>25</v>
      </c>
      <c r="D394" s="42" t="s">
        <v>25</v>
      </c>
      <c r="E394" s="44" t="s">
        <v>407</v>
      </c>
      <c r="F394" s="44" t="s">
        <v>1729</v>
      </c>
      <c r="G394" s="54" t="s">
        <v>65</v>
      </c>
      <c r="H394" s="44" t="s">
        <v>66</v>
      </c>
      <c r="I394" s="45" t="s">
        <v>1730</v>
      </c>
      <c r="J394" s="66">
        <v>300</v>
      </c>
      <c r="K394" s="66">
        <v>300</v>
      </c>
      <c r="L394" s="66">
        <v>300</v>
      </c>
      <c r="M394" s="66"/>
      <c r="N394" s="44" t="s">
        <v>82</v>
      </c>
      <c r="O394" s="76">
        <v>314</v>
      </c>
      <c r="P394" s="76">
        <v>314</v>
      </c>
      <c r="Q394" s="76">
        <v>314</v>
      </c>
      <c r="R394" s="76">
        <v>314</v>
      </c>
      <c r="S394" s="44" t="s">
        <v>1731</v>
      </c>
      <c r="T394" s="44" t="s">
        <v>72</v>
      </c>
      <c r="U394" s="44" t="s">
        <v>171</v>
      </c>
      <c r="V394" s="44" t="s">
        <v>165</v>
      </c>
      <c r="W394" s="44" t="s">
        <v>70</v>
      </c>
      <c r="X394" s="44" t="s">
        <v>70</v>
      </c>
      <c r="Y394" s="44" t="s">
        <v>70</v>
      </c>
      <c r="Z394" s="44" t="s">
        <v>1291</v>
      </c>
      <c r="AA394" s="44" t="s">
        <v>166</v>
      </c>
      <c r="AB394" s="44" t="s">
        <v>72</v>
      </c>
      <c r="AC394" s="86"/>
      <c r="AD394" s="87"/>
    </row>
    <row r="395" s="12" customFormat="1" ht="12.75" spans="1:30">
      <c r="A395" s="42">
        <v>389</v>
      </c>
      <c r="B395" s="42" t="s">
        <v>25</v>
      </c>
      <c r="C395" s="42" t="s">
        <v>25</v>
      </c>
      <c r="D395" s="42" t="s">
        <v>25</v>
      </c>
      <c r="E395" s="44" t="s">
        <v>417</v>
      </c>
      <c r="F395" s="44" t="s">
        <v>1732</v>
      </c>
      <c r="G395" s="54" t="s">
        <v>65</v>
      </c>
      <c r="H395" s="44" t="s">
        <v>66</v>
      </c>
      <c r="I395" s="45" t="s">
        <v>1733</v>
      </c>
      <c r="J395" s="66">
        <v>65</v>
      </c>
      <c r="K395" s="66">
        <v>65</v>
      </c>
      <c r="L395" s="66">
        <v>65</v>
      </c>
      <c r="M395" s="66"/>
      <c r="N395" s="44" t="s">
        <v>82</v>
      </c>
      <c r="O395" s="76">
        <v>524</v>
      </c>
      <c r="P395" s="76">
        <v>524</v>
      </c>
      <c r="Q395" s="76">
        <v>524</v>
      </c>
      <c r="R395" s="76">
        <v>524</v>
      </c>
      <c r="S395" s="44" t="s">
        <v>1734</v>
      </c>
      <c r="T395" s="44" t="s">
        <v>72</v>
      </c>
      <c r="U395" s="44" t="s">
        <v>171</v>
      </c>
      <c r="V395" s="44" t="s">
        <v>165</v>
      </c>
      <c r="W395" s="44" t="s">
        <v>70</v>
      </c>
      <c r="X395" s="44" t="s">
        <v>70</v>
      </c>
      <c r="Y395" s="44" t="s">
        <v>70</v>
      </c>
      <c r="Z395" s="44" t="s">
        <v>1291</v>
      </c>
      <c r="AA395" s="44" t="s">
        <v>166</v>
      </c>
      <c r="AB395" s="44" t="s">
        <v>72</v>
      </c>
      <c r="AC395" s="86"/>
      <c r="AD395" s="87"/>
    </row>
    <row r="396" s="12" customFormat="1" ht="25.5" spans="1:30">
      <c r="A396" s="42">
        <v>390</v>
      </c>
      <c r="B396" s="42" t="s">
        <v>25</v>
      </c>
      <c r="C396" s="42" t="s">
        <v>25</v>
      </c>
      <c r="D396" s="42" t="s">
        <v>25</v>
      </c>
      <c r="E396" s="44" t="s">
        <v>186</v>
      </c>
      <c r="F396" s="44" t="s">
        <v>1735</v>
      </c>
      <c r="G396" s="54" t="s">
        <v>65</v>
      </c>
      <c r="H396" s="44" t="s">
        <v>66</v>
      </c>
      <c r="I396" s="45" t="s">
        <v>1736</v>
      </c>
      <c r="J396" s="66">
        <v>35</v>
      </c>
      <c r="K396" s="66">
        <v>35</v>
      </c>
      <c r="L396" s="66">
        <v>35</v>
      </c>
      <c r="M396" s="66"/>
      <c r="N396" s="44" t="s">
        <v>82</v>
      </c>
      <c r="O396" s="76">
        <v>39</v>
      </c>
      <c r="P396" s="76">
        <v>39</v>
      </c>
      <c r="Q396" s="76">
        <v>39</v>
      </c>
      <c r="R396" s="76">
        <v>39</v>
      </c>
      <c r="S396" s="44" t="s">
        <v>1737</v>
      </c>
      <c r="T396" s="44" t="s">
        <v>72</v>
      </c>
      <c r="U396" s="44" t="s">
        <v>171</v>
      </c>
      <c r="V396" s="44" t="s">
        <v>165</v>
      </c>
      <c r="W396" s="44" t="s">
        <v>70</v>
      </c>
      <c r="X396" s="44" t="s">
        <v>70</v>
      </c>
      <c r="Y396" s="44" t="s">
        <v>70</v>
      </c>
      <c r="Z396" s="44" t="s">
        <v>1291</v>
      </c>
      <c r="AA396" s="44" t="s">
        <v>166</v>
      </c>
      <c r="AB396" s="44" t="s">
        <v>72</v>
      </c>
      <c r="AC396" s="86"/>
      <c r="AD396" s="87"/>
    </row>
    <row r="397" s="12" customFormat="1" ht="12.75" spans="1:30">
      <c r="A397" s="42">
        <v>391</v>
      </c>
      <c r="B397" s="42" t="s">
        <v>25</v>
      </c>
      <c r="C397" s="42" t="s">
        <v>25</v>
      </c>
      <c r="D397" s="42" t="s">
        <v>25</v>
      </c>
      <c r="E397" s="44" t="s">
        <v>173</v>
      </c>
      <c r="F397" s="44" t="s">
        <v>1738</v>
      </c>
      <c r="G397" s="54" t="s">
        <v>65</v>
      </c>
      <c r="H397" s="44" t="s">
        <v>66</v>
      </c>
      <c r="I397" s="45" t="s">
        <v>1739</v>
      </c>
      <c r="J397" s="66">
        <v>90</v>
      </c>
      <c r="K397" s="66">
        <v>90</v>
      </c>
      <c r="L397" s="66">
        <v>90</v>
      </c>
      <c r="M397" s="66"/>
      <c r="N397" s="44" t="s">
        <v>82</v>
      </c>
      <c r="O397" s="76">
        <v>702</v>
      </c>
      <c r="P397" s="76">
        <v>702</v>
      </c>
      <c r="Q397" s="76">
        <v>702</v>
      </c>
      <c r="R397" s="76">
        <v>702</v>
      </c>
      <c r="S397" s="44" t="s">
        <v>1740</v>
      </c>
      <c r="T397" s="44" t="s">
        <v>72</v>
      </c>
      <c r="U397" s="44" t="s">
        <v>171</v>
      </c>
      <c r="V397" s="44" t="s">
        <v>165</v>
      </c>
      <c r="W397" s="44" t="s">
        <v>70</v>
      </c>
      <c r="X397" s="44" t="s">
        <v>70</v>
      </c>
      <c r="Y397" s="44" t="s">
        <v>70</v>
      </c>
      <c r="Z397" s="44" t="s">
        <v>1291</v>
      </c>
      <c r="AA397" s="44" t="s">
        <v>166</v>
      </c>
      <c r="AB397" s="44" t="s">
        <v>72</v>
      </c>
      <c r="AC397" s="86"/>
      <c r="AD397" s="87"/>
    </row>
    <row r="398" s="12" customFormat="1" ht="25.5" spans="1:30">
      <c r="A398" s="42">
        <v>392</v>
      </c>
      <c r="B398" s="42" t="s">
        <v>25</v>
      </c>
      <c r="C398" s="42" t="s">
        <v>25</v>
      </c>
      <c r="D398" s="42" t="s">
        <v>25</v>
      </c>
      <c r="E398" s="44" t="s">
        <v>1741</v>
      </c>
      <c r="F398" s="44" t="s">
        <v>1742</v>
      </c>
      <c r="G398" s="54" t="s">
        <v>65</v>
      </c>
      <c r="H398" s="44" t="s">
        <v>66</v>
      </c>
      <c r="I398" s="45" t="s">
        <v>1743</v>
      </c>
      <c r="J398" s="66">
        <v>120</v>
      </c>
      <c r="K398" s="66">
        <v>120</v>
      </c>
      <c r="L398" s="66">
        <v>120</v>
      </c>
      <c r="M398" s="66"/>
      <c r="N398" s="44" t="s">
        <v>82</v>
      </c>
      <c r="O398" s="76"/>
      <c r="P398" s="76"/>
      <c r="Q398" s="76"/>
      <c r="R398" s="76"/>
      <c r="S398" s="44" t="s">
        <v>1744</v>
      </c>
      <c r="T398" s="44"/>
      <c r="U398" s="44" t="s">
        <v>164</v>
      </c>
      <c r="V398" s="44" t="s">
        <v>165</v>
      </c>
      <c r="W398" s="44" t="s">
        <v>70</v>
      </c>
      <c r="X398" s="44" t="s">
        <v>70</v>
      </c>
      <c r="Y398" s="44" t="s">
        <v>70</v>
      </c>
      <c r="Z398" s="44" t="s">
        <v>1291</v>
      </c>
      <c r="AA398" s="44" t="s">
        <v>166</v>
      </c>
      <c r="AB398" s="44" t="s">
        <v>72</v>
      </c>
      <c r="AC398" s="86"/>
      <c r="AD398" s="87"/>
    </row>
    <row r="399" s="12" customFormat="1" ht="25.5" spans="1:30">
      <c r="A399" s="42">
        <v>393</v>
      </c>
      <c r="B399" s="42" t="s">
        <v>25</v>
      </c>
      <c r="C399" s="42" t="s">
        <v>25</v>
      </c>
      <c r="D399" s="42" t="s">
        <v>25</v>
      </c>
      <c r="E399" s="44" t="s">
        <v>421</v>
      </c>
      <c r="F399" s="44" t="s">
        <v>1745</v>
      </c>
      <c r="G399" s="54" t="s">
        <v>65</v>
      </c>
      <c r="H399" s="44" t="s">
        <v>66</v>
      </c>
      <c r="I399" s="45" t="s">
        <v>1746</v>
      </c>
      <c r="J399" s="66">
        <v>40</v>
      </c>
      <c r="K399" s="66">
        <v>40</v>
      </c>
      <c r="L399" s="66">
        <v>40</v>
      </c>
      <c r="M399" s="66"/>
      <c r="N399" s="44" t="s">
        <v>82</v>
      </c>
      <c r="O399" s="76"/>
      <c r="P399" s="76"/>
      <c r="Q399" s="76"/>
      <c r="R399" s="76"/>
      <c r="S399" s="44" t="s">
        <v>1747</v>
      </c>
      <c r="T399" s="44" t="s">
        <v>70</v>
      </c>
      <c r="U399" s="44" t="s">
        <v>171</v>
      </c>
      <c r="V399" s="44" t="s">
        <v>165</v>
      </c>
      <c r="W399" s="44" t="s">
        <v>70</v>
      </c>
      <c r="X399" s="44" t="s">
        <v>70</v>
      </c>
      <c r="Y399" s="44" t="s">
        <v>70</v>
      </c>
      <c r="Z399" s="44" t="s">
        <v>1291</v>
      </c>
      <c r="AA399" s="44" t="s">
        <v>166</v>
      </c>
      <c r="AB399" s="44" t="s">
        <v>72</v>
      </c>
      <c r="AC399" s="86"/>
      <c r="AD399" s="87"/>
    </row>
    <row r="400" s="12" customFormat="1" ht="25.5" spans="1:30">
      <c r="A400" s="42">
        <v>394</v>
      </c>
      <c r="B400" s="97" t="s">
        <v>26</v>
      </c>
      <c r="C400" s="42" t="s">
        <v>1748</v>
      </c>
      <c r="D400" s="42" t="s">
        <v>1749</v>
      </c>
      <c r="E400" s="44" t="s">
        <v>115</v>
      </c>
      <c r="F400" s="45" t="s">
        <v>1750</v>
      </c>
      <c r="G400" s="54" t="s">
        <v>65</v>
      </c>
      <c r="H400" s="44" t="s">
        <v>66</v>
      </c>
      <c r="I400" s="45" t="s">
        <v>1751</v>
      </c>
      <c r="J400" s="66">
        <v>100</v>
      </c>
      <c r="K400" s="66">
        <v>100</v>
      </c>
      <c r="L400" s="66">
        <v>100</v>
      </c>
      <c r="M400" s="66"/>
      <c r="N400" s="44" t="s">
        <v>82</v>
      </c>
      <c r="O400" s="76">
        <v>3</v>
      </c>
      <c r="P400" s="76">
        <v>15</v>
      </c>
      <c r="Q400" s="76">
        <v>3</v>
      </c>
      <c r="R400" s="76">
        <v>15</v>
      </c>
      <c r="S400" s="124" t="s">
        <v>1752</v>
      </c>
      <c r="T400" s="44" t="s">
        <v>70</v>
      </c>
      <c r="U400" s="44" t="s">
        <v>171</v>
      </c>
      <c r="V400" s="44" t="s">
        <v>72</v>
      </c>
      <c r="W400" s="44" t="s">
        <v>70</v>
      </c>
      <c r="X400" s="44" t="s">
        <v>70</v>
      </c>
      <c r="Y400" s="44" t="s">
        <v>70</v>
      </c>
      <c r="Z400" s="44" t="s">
        <v>1291</v>
      </c>
      <c r="AA400" s="44" t="s">
        <v>1753</v>
      </c>
      <c r="AB400" s="44" t="s">
        <v>72</v>
      </c>
      <c r="AC400" s="86"/>
      <c r="AD400" s="87"/>
    </row>
    <row r="401" s="12" customFormat="1" ht="63.75" spans="1:30">
      <c r="A401" s="42">
        <v>395</v>
      </c>
      <c r="B401" s="97" t="s">
        <v>26</v>
      </c>
      <c r="C401" s="42" t="s">
        <v>1748</v>
      </c>
      <c r="D401" s="43" t="s">
        <v>1754</v>
      </c>
      <c r="E401" s="44" t="s">
        <v>580</v>
      </c>
      <c r="F401" s="65" t="s">
        <v>1755</v>
      </c>
      <c r="G401" s="54" t="s">
        <v>65</v>
      </c>
      <c r="H401" s="44" t="s">
        <v>66</v>
      </c>
      <c r="I401" s="45" t="s">
        <v>1756</v>
      </c>
      <c r="J401" s="66">
        <v>450</v>
      </c>
      <c r="K401" s="66">
        <v>450</v>
      </c>
      <c r="L401" s="66">
        <v>220</v>
      </c>
      <c r="M401" s="68">
        <v>230</v>
      </c>
      <c r="N401" s="44" t="s">
        <v>82</v>
      </c>
      <c r="O401" s="76">
        <v>6</v>
      </c>
      <c r="P401" s="76">
        <v>17</v>
      </c>
      <c r="Q401" s="76">
        <v>6</v>
      </c>
      <c r="R401" s="76">
        <v>17</v>
      </c>
      <c r="S401" s="45" t="s">
        <v>1757</v>
      </c>
      <c r="T401" s="44" t="s">
        <v>70</v>
      </c>
      <c r="U401" s="86" t="s">
        <v>164</v>
      </c>
      <c r="V401" s="44" t="s">
        <v>72</v>
      </c>
      <c r="W401" s="44" t="s">
        <v>70</v>
      </c>
      <c r="X401" s="44" t="s">
        <v>70</v>
      </c>
      <c r="Y401" s="44" t="s">
        <v>70</v>
      </c>
      <c r="Z401" s="44" t="s">
        <v>1291</v>
      </c>
      <c r="AA401" s="44" t="s">
        <v>1758</v>
      </c>
      <c r="AB401" s="44" t="s">
        <v>72</v>
      </c>
      <c r="AC401" s="86"/>
      <c r="AD401" s="87"/>
    </row>
    <row r="402" s="12" customFormat="1" ht="25.5" spans="1:30">
      <c r="A402" s="42">
        <v>396</v>
      </c>
      <c r="B402" s="97" t="s">
        <v>26</v>
      </c>
      <c r="C402" s="42" t="s">
        <v>1748</v>
      </c>
      <c r="D402" s="43" t="s">
        <v>1759</v>
      </c>
      <c r="E402" s="44" t="s">
        <v>115</v>
      </c>
      <c r="F402" s="45" t="s">
        <v>1760</v>
      </c>
      <c r="G402" s="54" t="s">
        <v>65</v>
      </c>
      <c r="H402" s="44" t="s">
        <v>66</v>
      </c>
      <c r="I402" s="45" t="s">
        <v>1761</v>
      </c>
      <c r="J402" s="66">
        <v>200</v>
      </c>
      <c r="K402" s="66">
        <v>200</v>
      </c>
      <c r="L402" s="66">
        <v>200</v>
      </c>
      <c r="M402" s="66"/>
      <c r="N402" s="44" t="s">
        <v>82</v>
      </c>
      <c r="O402" s="76">
        <v>373</v>
      </c>
      <c r="P402" s="76">
        <v>1394</v>
      </c>
      <c r="Q402" s="76">
        <v>373</v>
      </c>
      <c r="R402" s="76">
        <v>1394</v>
      </c>
      <c r="S402" s="45" t="s">
        <v>1762</v>
      </c>
      <c r="T402" s="44" t="s">
        <v>70</v>
      </c>
      <c r="U402" s="44" t="s">
        <v>171</v>
      </c>
      <c r="V402" s="44" t="s">
        <v>72</v>
      </c>
      <c r="W402" s="44" t="s">
        <v>70</v>
      </c>
      <c r="X402" s="44" t="s">
        <v>70</v>
      </c>
      <c r="Y402" s="44" t="s">
        <v>70</v>
      </c>
      <c r="Z402" s="44" t="s">
        <v>1291</v>
      </c>
      <c r="AA402" s="44" t="s">
        <v>1763</v>
      </c>
      <c r="AB402" s="44" t="s">
        <v>72</v>
      </c>
      <c r="AC402" s="86"/>
      <c r="AD402" s="87"/>
    </row>
    <row r="403" s="12" customFormat="1" ht="51" spans="1:30">
      <c r="A403" s="42">
        <v>397</v>
      </c>
      <c r="B403" s="97" t="s">
        <v>26</v>
      </c>
      <c r="C403" s="42" t="s">
        <v>1764</v>
      </c>
      <c r="D403" s="42" t="s">
        <v>1765</v>
      </c>
      <c r="E403" s="44" t="s">
        <v>372</v>
      </c>
      <c r="F403" s="45" t="s">
        <v>1766</v>
      </c>
      <c r="G403" s="54" t="s">
        <v>65</v>
      </c>
      <c r="H403" s="44" t="s">
        <v>66</v>
      </c>
      <c r="I403" s="45" t="s">
        <v>1767</v>
      </c>
      <c r="J403" s="66">
        <v>200</v>
      </c>
      <c r="K403" s="66">
        <v>200</v>
      </c>
      <c r="L403" s="66">
        <v>200</v>
      </c>
      <c r="M403" s="66">
        <v>0</v>
      </c>
      <c r="N403" s="44" t="s">
        <v>82</v>
      </c>
      <c r="O403" s="76">
        <v>591</v>
      </c>
      <c r="P403" s="76">
        <v>2325</v>
      </c>
      <c r="Q403" s="76">
        <f>SUM(Q404:Q408)</f>
        <v>615</v>
      </c>
      <c r="R403" s="76">
        <f>SUM(R404:S408)</f>
        <v>1905</v>
      </c>
      <c r="S403" s="55" t="s">
        <v>1768</v>
      </c>
      <c r="T403" s="44" t="s">
        <v>70</v>
      </c>
      <c r="U403" s="44" t="s">
        <v>164</v>
      </c>
      <c r="V403" s="44" t="s">
        <v>72</v>
      </c>
      <c r="W403" s="44" t="s">
        <v>70</v>
      </c>
      <c r="X403" s="44" t="s">
        <v>70</v>
      </c>
      <c r="Y403" s="44" t="s">
        <v>72</v>
      </c>
      <c r="Z403" s="44" t="s">
        <v>1291</v>
      </c>
      <c r="AA403" s="44" t="s">
        <v>1769</v>
      </c>
      <c r="AB403" s="44" t="s">
        <v>72</v>
      </c>
      <c r="AC403" s="86"/>
      <c r="AD403" s="87"/>
    </row>
    <row r="404" s="12" customFormat="1" ht="51" spans="1:30">
      <c r="A404" s="42">
        <v>398</v>
      </c>
      <c r="B404" s="97" t="s">
        <v>26</v>
      </c>
      <c r="C404" s="42" t="s">
        <v>1764</v>
      </c>
      <c r="D404" s="42" t="s">
        <v>1770</v>
      </c>
      <c r="E404" s="44" t="s">
        <v>372</v>
      </c>
      <c r="F404" s="45" t="s">
        <v>1771</v>
      </c>
      <c r="G404" s="54" t="s">
        <v>65</v>
      </c>
      <c r="H404" s="44" t="s">
        <v>66</v>
      </c>
      <c r="I404" s="45" t="s">
        <v>1772</v>
      </c>
      <c r="J404" s="66">
        <v>100</v>
      </c>
      <c r="K404" s="66">
        <v>100</v>
      </c>
      <c r="L404" s="66">
        <v>100</v>
      </c>
      <c r="M404" s="66">
        <v>0</v>
      </c>
      <c r="N404" s="44" t="s">
        <v>82</v>
      </c>
      <c r="O404" s="76">
        <v>256</v>
      </c>
      <c r="P404" s="76">
        <v>801</v>
      </c>
      <c r="Q404" s="76">
        <v>35</v>
      </c>
      <c r="R404" s="76">
        <v>94</v>
      </c>
      <c r="S404" s="55" t="s">
        <v>1773</v>
      </c>
      <c r="T404" s="44" t="s">
        <v>70</v>
      </c>
      <c r="U404" s="44" t="s">
        <v>164</v>
      </c>
      <c r="V404" s="44" t="s">
        <v>72</v>
      </c>
      <c r="W404" s="44" t="s">
        <v>70</v>
      </c>
      <c r="X404" s="44" t="s">
        <v>70</v>
      </c>
      <c r="Y404" s="44" t="s">
        <v>72</v>
      </c>
      <c r="Z404" s="44" t="s">
        <v>1291</v>
      </c>
      <c r="AA404" s="44" t="s">
        <v>1774</v>
      </c>
      <c r="AB404" s="44" t="s">
        <v>72</v>
      </c>
      <c r="AC404" s="86"/>
      <c r="AD404" s="87"/>
    </row>
    <row r="405" s="12" customFormat="1" ht="102" spans="1:30">
      <c r="A405" s="42">
        <v>399</v>
      </c>
      <c r="B405" s="97" t="s">
        <v>26</v>
      </c>
      <c r="C405" s="42" t="s">
        <v>1764</v>
      </c>
      <c r="D405" s="42" t="s">
        <v>1775</v>
      </c>
      <c r="E405" s="44" t="s">
        <v>372</v>
      </c>
      <c r="F405" s="45" t="s">
        <v>1776</v>
      </c>
      <c r="G405" s="54" t="s">
        <v>65</v>
      </c>
      <c r="H405" s="44" t="s">
        <v>66</v>
      </c>
      <c r="I405" s="45" t="s">
        <v>1777</v>
      </c>
      <c r="J405" s="66">
        <v>166</v>
      </c>
      <c r="K405" s="66">
        <v>166</v>
      </c>
      <c r="L405" s="66">
        <v>166</v>
      </c>
      <c r="M405" s="66">
        <v>0</v>
      </c>
      <c r="N405" s="44" t="s">
        <v>82</v>
      </c>
      <c r="O405" s="76">
        <v>2000</v>
      </c>
      <c r="P405" s="76">
        <v>6000</v>
      </c>
      <c r="Q405" s="76">
        <v>100</v>
      </c>
      <c r="R405" s="76">
        <v>300</v>
      </c>
      <c r="S405" s="55" t="s">
        <v>1778</v>
      </c>
      <c r="T405" s="44" t="s">
        <v>70</v>
      </c>
      <c r="U405" s="44" t="s">
        <v>345</v>
      </c>
      <c r="V405" s="44" t="s">
        <v>72</v>
      </c>
      <c r="W405" s="44" t="s">
        <v>70</v>
      </c>
      <c r="X405" s="44" t="s">
        <v>70</v>
      </c>
      <c r="Y405" s="44" t="s">
        <v>72</v>
      </c>
      <c r="Z405" s="44" t="s">
        <v>1291</v>
      </c>
      <c r="AA405" s="44" t="s">
        <v>1779</v>
      </c>
      <c r="AB405" s="44" t="s">
        <v>72</v>
      </c>
      <c r="AC405" s="86"/>
      <c r="AD405" s="87"/>
    </row>
    <row r="406" s="12" customFormat="1" ht="127.5" spans="1:30">
      <c r="A406" s="42">
        <v>400</v>
      </c>
      <c r="B406" s="97" t="s">
        <v>26</v>
      </c>
      <c r="C406" s="42" t="s">
        <v>1764</v>
      </c>
      <c r="D406" s="42" t="s">
        <v>1780</v>
      </c>
      <c r="E406" s="42" t="s">
        <v>245</v>
      </c>
      <c r="F406" s="46" t="s">
        <v>1781</v>
      </c>
      <c r="G406" s="54" t="s">
        <v>65</v>
      </c>
      <c r="H406" s="42" t="s">
        <v>66</v>
      </c>
      <c r="I406" s="46" t="s">
        <v>1782</v>
      </c>
      <c r="J406" s="66">
        <v>300</v>
      </c>
      <c r="K406" s="66">
        <v>300</v>
      </c>
      <c r="L406" s="66">
        <v>300</v>
      </c>
      <c r="M406" s="66">
        <v>0</v>
      </c>
      <c r="N406" s="44" t="s">
        <v>82</v>
      </c>
      <c r="O406" s="76">
        <v>667</v>
      </c>
      <c r="P406" s="76">
        <v>2217</v>
      </c>
      <c r="Q406" s="76">
        <v>20</v>
      </c>
      <c r="R406" s="76">
        <v>48</v>
      </c>
      <c r="S406" s="46" t="s">
        <v>1783</v>
      </c>
      <c r="T406" s="42" t="s">
        <v>70</v>
      </c>
      <c r="U406" s="44" t="s">
        <v>164</v>
      </c>
      <c r="V406" s="42" t="s">
        <v>72</v>
      </c>
      <c r="W406" s="42" t="s">
        <v>70</v>
      </c>
      <c r="X406" s="42" t="s">
        <v>70</v>
      </c>
      <c r="Y406" s="42" t="s">
        <v>72</v>
      </c>
      <c r="Z406" s="44" t="s">
        <v>1291</v>
      </c>
      <c r="AA406" s="44" t="s">
        <v>1784</v>
      </c>
      <c r="AB406" s="44" t="s">
        <v>72</v>
      </c>
      <c r="AC406" s="86"/>
      <c r="AD406" s="87"/>
    </row>
    <row r="407" s="12" customFormat="1" ht="89.25" spans="1:30">
      <c r="A407" s="42">
        <v>401</v>
      </c>
      <c r="B407" s="97" t="s">
        <v>26</v>
      </c>
      <c r="C407" s="42" t="s">
        <v>1764</v>
      </c>
      <c r="D407" s="42" t="s">
        <v>1785</v>
      </c>
      <c r="E407" s="44" t="s">
        <v>317</v>
      </c>
      <c r="F407" s="45" t="s">
        <v>1786</v>
      </c>
      <c r="G407" s="54" t="s">
        <v>65</v>
      </c>
      <c r="H407" s="44" t="s">
        <v>66</v>
      </c>
      <c r="I407" s="45" t="s">
        <v>1787</v>
      </c>
      <c r="J407" s="66">
        <v>200</v>
      </c>
      <c r="K407" s="66">
        <v>200</v>
      </c>
      <c r="L407" s="66">
        <v>200</v>
      </c>
      <c r="M407" s="66">
        <v>0</v>
      </c>
      <c r="N407" s="44" t="s">
        <v>82</v>
      </c>
      <c r="O407" s="76">
        <v>8085</v>
      </c>
      <c r="P407" s="76">
        <v>26322</v>
      </c>
      <c r="Q407" s="76">
        <v>428</v>
      </c>
      <c r="R407" s="76">
        <v>1360</v>
      </c>
      <c r="S407" s="55" t="s">
        <v>1788</v>
      </c>
      <c r="T407" s="44" t="s">
        <v>70</v>
      </c>
      <c r="U407" s="44" t="s">
        <v>460</v>
      </c>
      <c r="V407" s="44" t="s">
        <v>72</v>
      </c>
      <c r="W407" s="44" t="s">
        <v>70</v>
      </c>
      <c r="X407" s="44" t="s">
        <v>72</v>
      </c>
      <c r="Y407" s="44" t="s">
        <v>72</v>
      </c>
      <c r="Z407" s="44" t="s">
        <v>1291</v>
      </c>
      <c r="AA407" s="44" t="s">
        <v>1789</v>
      </c>
      <c r="AB407" s="44" t="s">
        <v>72</v>
      </c>
      <c r="AC407" s="86"/>
      <c r="AD407" s="87"/>
    </row>
    <row r="408" s="12" customFormat="1" ht="63.75" spans="1:30">
      <c r="A408" s="42">
        <v>402</v>
      </c>
      <c r="B408" s="97" t="s">
        <v>26</v>
      </c>
      <c r="C408" s="42" t="s">
        <v>1764</v>
      </c>
      <c r="D408" s="42" t="s">
        <v>1770</v>
      </c>
      <c r="E408" s="42" t="s">
        <v>372</v>
      </c>
      <c r="F408" s="42" t="s">
        <v>1790</v>
      </c>
      <c r="G408" s="54" t="s">
        <v>65</v>
      </c>
      <c r="H408" s="42" t="s">
        <v>66</v>
      </c>
      <c r="I408" s="46" t="s">
        <v>1791</v>
      </c>
      <c r="J408" s="66">
        <v>280</v>
      </c>
      <c r="K408" s="66">
        <v>280</v>
      </c>
      <c r="L408" s="66">
        <v>280</v>
      </c>
      <c r="M408" s="66"/>
      <c r="N408" s="44" t="s">
        <v>82</v>
      </c>
      <c r="O408" s="76">
        <v>425</v>
      </c>
      <c r="P408" s="76">
        <v>1568</v>
      </c>
      <c r="Q408" s="76">
        <v>32</v>
      </c>
      <c r="R408" s="76">
        <v>103</v>
      </c>
      <c r="S408" s="55" t="s">
        <v>1792</v>
      </c>
      <c r="T408" s="44" t="s">
        <v>70</v>
      </c>
      <c r="U408" s="42" t="s">
        <v>106</v>
      </c>
      <c r="V408" s="44" t="s">
        <v>72</v>
      </c>
      <c r="W408" s="44" t="s">
        <v>70</v>
      </c>
      <c r="X408" s="44" t="s">
        <v>70</v>
      </c>
      <c r="Y408" s="44" t="s">
        <v>72</v>
      </c>
      <c r="Z408" s="44" t="s">
        <v>1291</v>
      </c>
      <c r="AA408" s="44" t="s">
        <v>1774</v>
      </c>
      <c r="AB408" s="44" t="s">
        <v>72</v>
      </c>
      <c r="AC408" s="86"/>
      <c r="AD408" s="87"/>
    </row>
    <row r="409" s="12" customFormat="1" ht="25.5" spans="1:30">
      <c r="A409" s="42">
        <v>403</v>
      </c>
      <c r="B409" s="97" t="s">
        <v>26</v>
      </c>
      <c r="C409" s="42" t="s">
        <v>1793</v>
      </c>
      <c r="D409" s="42" t="s">
        <v>1794</v>
      </c>
      <c r="E409" s="44" t="s">
        <v>102</v>
      </c>
      <c r="F409" s="45" t="s">
        <v>1795</v>
      </c>
      <c r="G409" s="54" t="s">
        <v>65</v>
      </c>
      <c r="H409" s="44" t="s">
        <v>66</v>
      </c>
      <c r="I409" s="45" t="s">
        <v>1796</v>
      </c>
      <c r="J409" s="66">
        <v>100</v>
      </c>
      <c r="K409" s="66">
        <v>100</v>
      </c>
      <c r="L409" s="66">
        <v>100</v>
      </c>
      <c r="M409" s="66"/>
      <c r="N409" s="44" t="s">
        <v>82</v>
      </c>
      <c r="O409" s="76">
        <v>79</v>
      </c>
      <c r="P409" s="76">
        <v>344</v>
      </c>
      <c r="Q409" s="76">
        <v>7</v>
      </c>
      <c r="R409" s="76">
        <v>30</v>
      </c>
      <c r="S409" s="44" t="s">
        <v>1797</v>
      </c>
      <c r="T409" s="44" t="s">
        <v>70</v>
      </c>
      <c r="U409" s="44" t="s">
        <v>99</v>
      </c>
      <c r="V409" s="44" t="s">
        <v>72</v>
      </c>
      <c r="W409" s="44" t="s">
        <v>70</v>
      </c>
      <c r="X409" s="44" t="s">
        <v>70</v>
      </c>
      <c r="Y409" s="44" t="s">
        <v>72</v>
      </c>
      <c r="Z409" s="44" t="s">
        <v>1291</v>
      </c>
      <c r="AA409" s="44" t="s">
        <v>1798</v>
      </c>
      <c r="AB409" s="44" t="s">
        <v>72</v>
      </c>
      <c r="AC409" s="86"/>
      <c r="AD409" s="87"/>
    </row>
    <row r="410" s="12" customFormat="1" ht="51" spans="1:30">
      <c r="A410" s="42">
        <v>404</v>
      </c>
      <c r="B410" s="97" t="s">
        <v>26</v>
      </c>
      <c r="C410" s="42" t="s">
        <v>1793</v>
      </c>
      <c r="D410" s="42" t="s">
        <v>1799</v>
      </c>
      <c r="E410" s="44" t="s">
        <v>115</v>
      </c>
      <c r="F410" s="45" t="s">
        <v>1800</v>
      </c>
      <c r="G410" s="54" t="s">
        <v>65</v>
      </c>
      <c r="H410" s="42" t="s">
        <v>66</v>
      </c>
      <c r="I410" s="45" t="s">
        <v>1801</v>
      </c>
      <c r="J410" s="66">
        <v>200</v>
      </c>
      <c r="K410" s="66">
        <v>200</v>
      </c>
      <c r="L410" s="66">
        <v>200</v>
      </c>
      <c r="M410" s="66"/>
      <c r="N410" s="44" t="s">
        <v>82</v>
      </c>
      <c r="O410" s="76">
        <v>815</v>
      </c>
      <c r="P410" s="76">
        <v>2700</v>
      </c>
      <c r="Q410" s="76">
        <v>31</v>
      </c>
      <c r="R410" s="76">
        <v>104</v>
      </c>
      <c r="S410" s="44" t="s">
        <v>1802</v>
      </c>
      <c r="T410" s="44" t="s">
        <v>70</v>
      </c>
      <c r="U410" s="44" t="s">
        <v>171</v>
      </c>
      <c r="V410" s="44" t="s">
        <v>72</v>
      </c>
      <c r="W410" s="44" t="s">
        <v>70</v>
      </c>
      <c r="X410" s="44" t="s">
        <v>165</v>
      </c>
      <c r="Y410" s="44" t="s">
        <v>70</v>
      </c>
      <c r="Z410" s="44" t="s">
        <v>1291</v>
      </c>
      <c r="AA410" s="44" t="s">
        <v>1803</v>
      </c>
      <c r="AB410" s="44" t="s">
        <v>72</v>
      </c>
      <c r="AC410" s="86"/>
      <c r="AD410" s="87"/>
    </row>
    <row r="411" s="12" customFormat="1" ht="25.5" spans="1:30">
      <c r="A411" s="42">
        <v>405</v>
      </c>
      <c r="B411" s="97" t="s">
        <v>26</v>
      </c>
      <c r="C411" s="42" t="s">
        <v>1804</v>
      </c>
      <c r="D411" s="42" t="s">
        <v>1805</v>
      </c>
      <c r="E411" s="44" t="s">
        <v>372</v>
      </c>
      <c r="F411" s="45" t="s">
        <v>1806</v>
      </c>
      <c r="G411" s="123"/>
      <c r="H411" s="45" t="s">
        <v>66</v>
      </c>
      <c r="I411" s="45" t="s">
        <v>1807</v>
      </c>
      <c r="J411" s="66">
        <v>100</v>
      </c>
      <c r="K411" s="66">
        <v>100</v>
      </c>
      <c r="L411" s="66">
        <v>100</v>
      </c>
      <c r="M411" s="66"/>
      <c r="N411" s="44" t="s">
        <v>82</v>
      </c>
      <c r="O411" s="76">
        <v>53</v>
      </c>
      <c r="P411" s="76">
        <v>158</v>
      </c>
      <c r="Q411" s="76">
        <v>15</v>
      </c>
      <c r="R411" s="76">
        <v>40</v>
      </c>
      <c r="S411" s="44" t="s">
        <v>1808</v>
      </c>
      <c r="T411" s="44" t="s">
        <v>70</v>
      </c>
      <c r="U411" s="44" t="s">
        <v>164</v>
      </c>
      <c r="V411" s="44" t="s">
        <v>72</v>
      </c>
      <c r="W411" s="44" t="s">
        <v>70</v>
      </c>
      <c r="X411" s="44" t="s">
        <v>70</v>
      </c>
      <c r="Y411" s="44" t="s">
        <v>72</v>
      </c>
      <c r="Z411" s="44" t="s">
        <v>1291</v>
      </c>
      <c r="AA411" s="58" t="s">
        <v>1809</v>
      </c>
      <c r="AB411" s="44" t="s">
        <v>72</v>
      </c>
      <c r="AC411" s="86"/>
      <c r="AD411" s="87"/>
    </row>
    <row r="412" s="12" customFormat="1" ht="51" spans="1:30">
      <c r="A412" s="42">
        <v>406</v>
      </c>
      <c r="B412" s="97" t="s">
        <v>26</v>
      </c>
      <c r="C412" s="44" t="s">
        <v>1804</v>
      </c>
      <c r="D412" s="44" t="s">
        <v>1810</v>
      </c>
      <c r="E412" s="44" t="s">
        <v>102</v>
      </c>
      <c r="F412" s="45" t="s">
        <v>1811</v>
      </c>
      <c r="G412" s="54" t="s">
        <v>65</v>
      </c>
      <c r="H412" s="44" t="s">
        <v>66</v>
      </c>
      <c r="I412" s="45" t="s">
        <v>1812</v>
      </c>
      <c r="J412" s="66">
        <v>500</v>
      </c>
      <c r="K412" s="66">
        <v>500</v>
      </c>
      <c r="L412" s="66">
        <v>500</v>
      </c>
      <c r="M412" s="66"/>
      <c r="N412" s="44" t="s">
        <v>82</v>
      </c>
      <c r="O412" s="76">
        <v>1634</v>
      </c>
      <c r="P412" s="76">
        <v>4486</v>
      </c>
      <c r="Q412" s="76">
        <v>48</v>
      </c>
      <c r="R412" s="76">
        <v>134</v>
      </c>
      <c r="S412" s="44" t="s">
        <v>1813</v>
      </c>
      <c r="T412" s="44" t="s">
        <v>70</v>
      </c>
      <c r="U412" s="44" t="s">
        <v>249</v>
      </c>
      <c r="V412" s="44" t="s">
        <v>72</v>
      </c>
      <c r="W412" s="44" t="s">
        <v>70</v>
      </c>
      <c r="X412" s="44" t="s">
        <v>70</v>
      </c>
      <c r="Y412" s="44" t="s">
        <v>70</v>
      </c>
      <c r="Z412" s="44" t="s">
        <v>1291</v>
      </c>
      <c r="AA412" s="44" t="s">
        <v>1814</v>
      </c>
      <c r="AB412" s="44" t="s">
        <v>72</v>
      </c>
      <c r="AC412" s="86"/>
      <c r="AD412" s="87"/>
    </row>
    <row r="413" s="12" customFormat="1" ht="51" spans="1:30">
      <c r="A413" s="42">
        <v>407</v>
      </c>
      <c r="B413" s="97" t="s">
        <v>26</v>
      </c>
      <c r="C413" s="44" t="s">
        <v>1804</v>
      </c>
      <c r="D413" s="43" t="s">
        <v>1815</v>
      </c>
      <c r="E413" s="44" t="s">
        <v>102</v>
      </c>
      <c r="F413" s="45" t="s">
        <v>1816</v>
      </c>
      <c r="G413" s="54" t="s">
        <v>65</v>
      </c>
      <c r="H413" s="44" t="s">
        <v>66</v>
      </c>
      <c r="I413" s="45" t="s">
        <v>1817</v>
      </c>
      <c r="J413" s="66">
        <v>150</v>
      </c>
      <c r="K413" s="66">
        <v>150</v>
      </c>
      <c r="L413" s="66">
        <v>150</v>
      </c>
      <c r="M413" s="66"/>
      <c r="N413" s="44" t="s">
        <v>82</v>
      </c>
      <c r="O413" s="78">
        <v>28</v>
      </c>
      <c r="P413" s="78">
        <v>99</v>
      </c>
      <c r="Q413" s="76">
        <v>3</v>
      </c>
      <c r="R413" s="76">
        <v>11</v>
      </c>
      <c r="S413" s="44" t="s">
        <v>1818</v>
      </c>
      <c r="T413" s="44" t="s">
        <v>70</v>
      </c>
      <c r="U413" s="44" t="s">
        <v>249</v>
      </c>
      <c r="V413" s="44" t="s">
        <v>72</v>
      </c>
      <c r="W413" s="44" t="s">
        <v>70</v>
      </c>
      <c r="X413" s="44" t="s">
        <v>70</v>
      </c>
      <c r="Y413" s="44" t="s">
        <v>70</v>
      </c>
      <c r="Z413" s="44" t="s">
        <v>1291</v>
      </c>
      <c r="AA413" s="44" t="s">
        <v>1819</v>
      </c>
      <c r="AB413" s="44" t="s">
        <v>72</v>
      </c>
      <c r="AC413" s="86"/>
      <c r="AD413" s="87"/>
    </row>
    <row r="414" s="12" customFormat="1" ht="51" spans="1:30">
      <c r="A414" s="42">
        <v>408</v>
      </c>
      <c r="B414" s="97" t="s">
        <v>26</v>
      </c>
      <c r="C414" s="42" t="s">
        <v>1820</v>
      </c>
      <c r="D414" s="42" t="s">
        <v>1821</v>
      </c>
      <c r="E414" s="44" t="s">
        <v>372</v>
      </c>
      <c r="F414" s="45" t="s">
        <v>1822</v>
      </c>
      <c r="G414" s="54" t="s">
        <v>65</v>
      </c>
      <c r="H414" s="44" t="s">
        <v>66</v>
      </c>
      <c r="I414" s="45" t="s">
        <v>1823</v>
      </c>
      <c r="J414" s="66">
        <v>160</v>
      </c>
      <c r="K414" s="66">
        <v>160</v>
      </c>
      <c r="L414" s="66">
        <v>160</v>
      </c>
      <c r="M414" s="66"/>
      <c r="N414" s="44" t="s">
        <v>82</v>
      </c>
      <c r="O414" s="76">
        <v>3</v>
      </c>
      <c r="P414" s="76">
        <v>15</v>
      </c>
      <c r="Q414" s="76">
        <v>1</v>
      </c>
      <c r="R414" s="76">
        <v>5</v>
      </c>
      <c r="S414" s="45" t="s">
        <v>1824</v>
      </c>
      <c r="T414" s="44" t="s">
        <v>70</v>
      </c>
      <c r="U414" s="44" t="s">
        <v>1825</v>
      </c>
      <c r="V414" s="44" t="s">
        <v>72</v>
      </c>
      <c r="W414" s="44" t="s">
        <v>72</v>
      </c>
      <c r="X414" s="44" t="s">
        <v>70</v>
      </c>
      <c r="Y414" s="44" t="s">
        <v>72</v>
      </c>
      <c r="Z414" s="44" t="s">
        <v>1291</v>
      </c>
      <c r="AA414" s="44" t="s">
        <v>1826</v>
      </c>
      <c r="AB414" s="44" t="s">
        <v>72</v>
      </c>
      <c r="AC414" s="86"/>
      <c r="AD414" s="87"/>
    </row>
    <row r="415" s="12" customFormat="1" ht="51" spans="1:30">
      <c r="A415" s="42">
        <v>409</v>
      </c>
      <c r="B415" s="97" t="s">
        <v>26</v>
      </c>
      <c r="C415" s="42" t="s">
        <v>1820</v>
      </c>
      <c r="D415" s="42" t="s">
        <v>1827</v>
      </c>
      <c r="E415" s="44" t="s">
        <v>372</v>
      </c>
      <c r="F415" s="45" t="s">
        <v>1828</v>
      </c>
      <c r="G415" s="54" t="s">
        <v>65</v>
      </c>
      <c r="H415" s="44" t="s">
        <v>66</v>
      </c>
      <c r="I415" s="45" t="s">
        <v>1807</v>
      </c>
      <c r="J415" s="66">
        <v>100</v>
      </c>
      <c r="K415" s="66">
        <v>100</v>
      </c>
      <c r="L415" s="66">
        <v>100</v>
      </c>
      <c r="M415" s="66">
        <v>0</v>
      </c>
      <c r="N415" s="44" t="s">
        <v>82</v>
      </c>
      <c r="O415" s="76">
        <v>5</v>
      </c>
      <c r="P415" s="76">
        <v>24</v>
      </c>
      <c r="Q415" s="76">
        <v>3</v>
      </c>
      <c r="R415" s="76">
        <v>8</v>
      </c>
      <c r="S415" s="45" t="s">
        <v>1824</v>
      </c>
      <c r="T415" s="44" t="s">
        <v>70</v>
      </c>
      <c r="U415" s="44" t="s">
        <v>106</v>
      </c>
      <c r="V415" s="44" t="s">
        <v>72</v>
      </c>
      <c r="W415" s="44" t="s">
        <v>72</v>
      </c>
      <c r="X415" s="44" t="s">
        <v>70</v>
      </c>
      <c r="Y415" s="44" t="s">
        <v>72</v>
      </c>
      <c r="Z415" s="44" t="s">
        <v>1291</v>
      </c>
      <c r="AA415" s="44" t="s">
        <v>1826</v>
      </c>
      <c r="AB415" s="44" t="s">
        <v>72</v>
      </c>
      <c r="AC415" s="86"/>
      <c r="AD415" s="87"/>
    </row>
    <row r="416" s="12" customFormat="1" ht="114.75" spans="1:30">
      <c r="A416" s="42">
        <v>410</v>
      </c>
      <c r="B416" s="97" t="s">
        <v>26</v>
      </c>
      <c r="C416" s="42" t="s">
        <v>1820</v>
      </c>
      <c r="D416" s="42" t="s">
        <v>1829</v>
      </c>
      <c r="E416" s="44" t="s">
        <v>245</v>
      </c>
      <c r="F416" s="45" t="s">
        <v>1830</v>
      </c>
      <c r="G416" s="54" t="s">
        <v>65</v>
      </c>
      <c r="H416" s="44" t="s">
        <v>66</v>
      </c>
      <c r="I416" s="45" t="s">
        <v>1831</v>
      </c>
      <c r="J416" s="66">
        <v>200</v>
      </c>
      <c r="K416" s="66">
        <v>200</v>
      </c>
      <c r="L416" s="66">
        <v>200</v>
      </c>
      <c r="M416" s="66">
        <v>0</v>
      </c>
      <c r="N416" s="44" t="s">
        <v>82</v>
      </c>
      <c r="O416" s="76">
        <v>668</v>
      </c>
      <c r="P416" s="76">
        <v>2160</v>
      </c>
      <c r="Q416" s="76">
        <v>32</v>
      </c>
      <c r="R416" s="76">
        <v>99</v>
      </c>
      <c r="S416" s="45" t="s">
        <v>1832</v>
      </c>
      <c r="T416" s="44" t="s">
        <v>70</v>
      </c>
      <c r="U416" s="44" t="s">
        <v>164</v>
      </c>
      <c r="V416" s="42" t="s">
        <v>72</v>
      </c>
      <c r="W416" s="42" t="s">
        <v>70</v>
      </c>
      <c r="X416" s="42" t="s">
        <v>165</v>
      </c>
      <c r="Y416" s="42" t="s">
        <v>70</v>
      </c>
      <c r="Z416" s="44" t="s">
        <v>1291</v>
      </c>
      <c r="AA416" s="44" t="s">
        <v>1826</v>
      </c>
      <c r="AB416" s="44" t="s">
        <v>72</v>
      </c>
      <c r="AC416" s="86"/>
      <c r="AD416" s="87"/>
    </row>
    <row r="417" s="12" customFormat="1" ht="51" spans="1:30">
      <c r="A417" s="42">
        <v>411</v>
      </c>
      <c r="B417" s="97" t="s">
        <v>26</v>
      </c>
      <c r="C417" s="42" t="s">
        <v>1820</v>
      </c>
      <c r="D417" s="42" t="s">
        <v>1829</v>
      </c>
      <c r="E417" s="44" t="s">
        <v>115</v>
      </c>
      <c r="F417" s="45" t="s">
        <v>1833</v>
      </c>
      <c r="G417" s="54" t="s">
        <v>65</v>
      </c>
      <c r="H417" s="44" t="s">
        <v>66</v>
      </c>
      <c r="I417" s="45" t="s">
        <v>1834</v>
      </c>
      <c r="J417" s="66">
        <v>200</v>
      </c>
      <c r="K417" s="66">
        <v>200</v>
      </c>
      <c r="L417" s="66">
        <v>200</v>
      </c>
      <c r="M417" s="66">
        <v>0</v>
      </c>
      <c r="N417" s="44" t="s">
        <v>82</v>
      </c>
      <c r="O417" s="76">
        <v>567</v>
      </c>
      <c r="P417" s="76">
        <v>1237</v>
      </c>
      <c r="Q417" s="76">
        <v>8</v>
      </c>
      <c r="R417" s="76">
        <v>28</v>
      </c>
      <c r="S417" s="45" t="s">
        <v>1835</v>
      </c>
      <c r="T417" s="44" t="s">
        <v>70</v>
      </c>
      <c r="U417" s="44" t="s">
        <v>460</v>
      </c>
      <c r="V417" s="42" t="s">
        <v>72</v>
      </c>
      <c r="W417" s="42" t="s">
        <v>70</v>
      </c>
      <c r="X417" s="42" t="s">
        <v>165</v>
      </c>
      <c r="Y417" s="42" t="s">
        <v>70</v>
      </c>
      <c r="Z417" s="44" t="s">
        <v>1291</v>
      </c>
      <c r="AA417" s="44" t="s">
        <v>1836</v>
      </c>
      <c r="AB417" s="44" t="s">
        <v>72</v>
      </c>
      <c r="AC417" s="86"/>
      <c r="AD417" s="87"/>
    </row>
    <row r="418" s="12" customFormat="1" ht="51" spans="1:30">
      <c r="A418" s="42">
        <v>412</v>
      </c>
      <c r="B418" s="97" t="s">
        <v>26</v>
      </c>
      <c r="C418" s="42" t="s">
        <v>1837</v>
      </c>
      <c r="D418" s="42" t="s">
        <v>1838</v>
      </c>
      <c r="E418" s="44" t="s">
        <v>372</v>
      </c>
      <c r="F418" s="45" t="s">
        <v>1839</v>
      </c>
      <c r="G418" s="54" t="s">
        <v>65</v>
      </c>
      <c r="H418" s="45" t="s">
        <v>66</v>
      </c>
      <c r="I418" s="45" t="s">
        <v>1823</v>
      </c>
      <c r="J418" s="66">
        <v>200</v>
      </c>
      <c r="K418" s="66">
        <v>200</v>
      </c>
      <c r="L418" s="66">
        <v>200</v>
      </c>
      <c r="M418" s="66"/>
      <c r="N418" s="44" t="s">
        <v>82</v>
      </c>
      <c r="O418" s="76">
        <v>187</v>
      </c>
      <c r="P418" s="76">
        <v>421</v>
      </c>
      <c r="Q418" s="76">
        <v>47</v>
      </c>
      <c r="R418" s="76">
        <v>114</v>
      </c>
      <c r="S418" s="45" t="s">
        <v>1840</v>
      </c>
      <c r="T418" s="44" t="s">
        <v>70</v>
      </c>
      <c r="U418" s="44" t="s">
        <v>106</v>
      </c>
      <c r="V418" s="44" t="s">
        <v>72</v>
      </c>
      <c r="W418" s="44" t="s">
        <v>72</v>
      </c>
      <c r="X418" s="44" t="s">
        <v>70</v>
      </c>
      <c r="Y418" s="44" t="s">
        <v>72</v>
      </c>
      <c r="Z418" s="44" t="s">
        <v>1291</v>
      </c>
      <c r="AA418" s="44" t="s">
        <v>1841</v>
      </c>
      <c r="AB418" s="44" t="s">
        <v>72</v>
      </c>
      <c r="AC418" s="86"/>
      <c r="AD418" s="87"/>
    </row>
    <row r="419" s="12" customFormat="1" ht="51" spans="1:30">
      <c r="A419" s="42">
        <v>413</v>
      </c>
      <c r="B419" s="97" t="s">
        <v>26</v>
      </c>
      <c r="C419" s="42" t="s">
        <v>1837</v>
      </c>
      <c r="D419" s="42" t="s">
        <v>1842</v>
      </c>
      <c r="E419" s="44" t="s">
        <v>63</v>
      </c>
      <c r="F419" s="45" t="s">
        <v>1843</v>
      </c>
      <c r="G419" s="54" t="s">
        <v>65</v>
      </c>
      <c r="H419" s="44" t="s">
        <v>205</v>
      </c>
      <c r="I419" s="45" t="s">
        <v>1844</v>
      </c>
      <c r="J419" s="66">
        <v>150</v>
      </c>
      <c r="K419" s="66">
        <v>150</v>
      </c>
      <c r="L419" s="66">
        <v>150</v>
      </c>
      <c r="M419" s="66"/>
      <c r="N419" s="44" t="s">
        <v>82</v>
      </c>
      <c r="O419" s="76">
        <v>245</v>
      </c>
      <c r="P419" s="76">
        <v>1049</v>
      </c>
      <c r="Q419" s="76">
        <v>96</v>
      </c>
      <c r="R419" s="76">
        <v>403</v>
      </c>
      <c r="S419" s="44" t="s">
        <v>1845</v>
      </c>
      <c r="T419" s="44" t="s">
        <v>70</v>
      </c>
      <c r="U419" s="44" t="s">
        <v>460</v>
      </c>
      <c r="V419" s="44" t="s">
        <v>72</v>
      </c>
      <c r="W419" s="44" t="s">
        <v>70</v>
      </c>
      <c r="X419" s="44" t="s">
        <v>72</v>
      </c>
      <c r="Y419" s="44" t="s">
        <v>72</v>
      </c>
      <c r="Z419" s="44" t="s">
        <v>1291</v>
      </c>
      <c r="AA419" s="44" t="s">
        <v>1846</v>
      </c>
      <c r="AB419" s="44" t="s">
        <v>72</v>
      </c>
      <c r="AC419" s="86"/>
      <c r="AD419" s="87"/>
    </row>
    <row r="420" s="12" customFormat="1" ht="38.25" spans="1:30">
      <c r="A420" s="42">
        <v>414</v>
      </c>
      <c r="B420" s="97" t="s">
        <v>26</v>
      </c>
      <c r="C420" s="42" t="s">
        <v>1837</v>
      </c>
      <c r="D420" s="42" t="s">
        <v>1847</v>
      </c>
      <c r="E420" s="44" t="s">
        <v>372</v>
      </c>
      <c r="F420" s="45" t="s">
        <v>1848</v>
      </c>
      <c r="G420" s="54" t="s">
        <v>65</v>
      </c>
      <c r="H420" s="44" t="s">
        <v>66</v>
      </c>
      <c r="I420" s="45" t="s">
        <v>1849</v>
      </c>
      <c r="J420" s="66">
        <v>200</v>
      </c>
      <c r="K420" s="66">
        <v>200</v>
      </c>
      <c r="L420" s="66">
        <v>200</v>
      </c>
      <c r="M420" s="66"/>
      <c r="N420" s="44" t="s">
        <v>82</v>
      </c>
      <c r="O420" s="76">
        <v>282</v>
      </c>
      <c r="P420" s="76">
        <v>884</v>
      </c>
      <c r="Q420" s="76">
        <v>110</v>
      </c>
      <c r="R420" s="76">
        <v>396</v>
      </c>
      <c r="S420" s="44" t="s">
        <v>1850</v>
      </c>
      <c r="T420" s="44" t="s">
        <v>70</v>
      </c>
      <c r="U420" s="44" t="s">
        <v>106</v>
      </c>
      <c r="V420" s="44" t="s">
        <v>72</v>
      </c>
      <c r="W420" s="44" t="s">
        <v>70</v>
      </c>
      <c r="X420" s="44" t="s">
        <v>165</v>
      </c>
      <c r="Y420" s="44" t="s">
        <v>72</v>
      </c>
      <c r="Z420" s="44" t="s">
        <v>1291</v>
      </c>
      <c r="AA420" s="44" t="s">
        <v>1851</v>
      </c>
      <c r="AB420" s="44" t="s">
        <v>72</v>
      </c>
      <c r="AC420" s="86"/>
      <c r="AD420" s="87"/>
    </row>
    <row r="421" s="12" customFormat="1" ht="38.25" spans="1:30">
      <c r="A421" s="42">
        <v>415</v>
      </c>
      <c r="B421" s="97" t="s">
        <v>26</v>
      </c>
      <c r="C421" s="42" t="s">
        <v>1852</v>
      </c>
      <c r="D421" s="42" t="s">
        <v>1853</v>
      </c>
      <c r="E421" s="44" t="s">
        <v>102</v>
      </c>
      <c r="F421" s="44" t="s">
        <v>1854</v>
      </c>
      <c r="G421" s="54" t="s">
        <v>65</v>
      </c>
      <c r="H421" s="44" t="s">
        <v>66</v>
      </c>
      <c r="I421" s="45" t="s">
        <v>1855</v>
      </c>
      <c r="J421" s="66">
        <v>253.5</v>
      </c>
      <c r="K421" s="66">
        <v>253.5</v>
      </c>
      <c r="L421" s="66">
        <v>253.5</v>
      </c>
      <c r="M421" s="68"/>
      <c r="N421" s="44" t="s">
        <v>82</v>
      </c>
      <c r="O421" s="76">
        <v>390</v>
      </c>
      <c r="P421" s="76">
        <v>1841</v>
      </c>
      <c r="Q421" s="76">
        <v>46</v>
      </c>
      <c r="R421" s="76">
        <v>148</v>
      </c>
      <c r="S421" s="44" t="s">
        <v>1856</v>
      </c>
      <c r="T421" s="44" t="s">
        <v>70</v>
      </c>
      <c r="U421" s="44" t="s">
        <v>460</v>
      </c>
      <c r="V421" s="44" t="s">
        <v>72</v>
      </c>
      <c r="W421" s="44" t="s">
        <v>70</v>
      </c>
      <c r="X421" s="44" t="s">
        <v>70</v>
      </c>
      <c r="Y421" s="44" t="s">
        <v>70</v>
      </c>
      <c r="Z421" s="44" t="s">
        <v>1291</v>
      </c>
      <c r="AA421" s="44" t="s">
        <v>1857</v>
      </c>
      <c r="AB421" s="44" t="s">
        <v>72</v>
      </c>
      <c r="AC421" s="86"/>
      <c r="AD421" s="87"/>
    </row>
    <row r="422" s="12" customFormat="1" ht="38.25" spans="1:30">
      <c r="A422" s="42">
        <v>416</v>
      </c>
      <c r="B422" s="97" t="s">
        <v>26</v>
      </c>
      <c r="C422" s="42" t="s">
        <v>1852</v>
      </c>
      <c r="D422" s="42" t="s">
        <v>1858</v>
      </c>
      <c r="E422" s="44" t="s">
        <v>260</v>
      </c>
      <c r="F422" s="45" t="s">
        <v>1859</v>
      </c>
      <c r="G422" s="54" t="s">
        <v>65</v>
      </c>
      <c r="H422" s="44" t="s">
        <v>66</v>
      </c>
      <c r="I422" s="45" t="s">
        <v>1860</v>
      </c>
      <c r="J422" s="66">
        <v>205.39</v>
      </c>
      <c r="K422" s="66">
        <v>205.39</v>
      </c>
      <c r="L422" s="66">
        <v>100</v>
      </c>
      <c r="M422" s="66">
        <v>105.39</v>
      </c>
      <c r="N422" s="44" t="s">
        <v>82</v>
      </c>
      <c r="O422" s="76">
        <v>192</v>
      </c>
      <c r="P422" s="76">
        <v>524</v>
      </c>
      <c r="Q422" s="76">
        <v>1</v>
      </c>
      <c r="R422" s="76">
        <v>3</v>
      </c>
      <c r="S422" s="44" t="s">
        <v>1861</v>
      </c>
      <c r="T422" s="44" t="s">
        <v>70</v>
      </c>
      <c r="U422" s="44" t="s">
        <v>171</v>
      </c>
      <c r="V422" s="44" t="s">
        <v>72</v>
      </c>
      <c r="W422" s="44" t="s">
        <v>70</v>
      </c>
      <c r="X422" s="44" t="s">
        <v>70</v>
      </c>
      <c r="Y422" s="44" t="s">
        <v>70</v>
      </c>
      <c r="Z422" s="44" t="s">
        <v>1291</v>
      </c>
      <c r="AA422" s="44" t="s">
        <v>1862</v>
      </c>
      <c r="AB422" s="44" t="s">
        <v>72</v>
      </c>
      <c r="AC422" s="86"/>
      <c r="AD422" s="87"/>
    </row>
    <row r="423" s="12" customFormat="1" ht="38.25" spans="1:30">
      <c r="A423" s="42">
        <v>417</v>
      </c>
      <c r="B423" s="97" t="s">
        <v>26</v>
      </c>
      <c r="C423" s="42" t="s">
        <v>1852</v>
      </c>
      <c r="D423" s="42" t="s">
        <v>1858</v>
      </c>
      <c r="E423" s="44" t="s">
        <v>1863</v>
      </c>
      <c r="F423" s="45" t="s">
        <v>1864</v>
      </c>
      <c r="G423" s="54" t="s">
        <v>65</v>
      </c>
      <c r="H423" s="44" t="s">
        <v>66</v>
      </c>
      <c r="I423" s="45" t="s">
        <v>1865</v>
      </c>
      <c r="J423" s="66">
        <v>219.89</v>
      </c>
      <c r="K423" s="66">
        <v>219.89</v>
      </c>
      <c r="L423" s="66">
        <v>219.89</v>
      </c>
      <c r="M423" s="66"/>
      <c r="N423" s="44" t="s">
        <v>82</v>
      </c>
      <c r="O423" s="76">
        <v>148</v>
      </c>
      <c r="P423" s="76">
        <v>608</v>
      </c>
      <c r="Q423" s="76">
        <v>1</v>
      </c>
      <c r="R423" s="76">
        <v>3</v>
      </c>
      <c r="S423" s="44" t="s">
        <v>1866</v>
      </c>
      <c r="T423" s="44" t="s">
        <v>70</v>
      </c>
      <c r="U423" s="44" t="s">
        <v>171</v>
      </c>
      <c r="V423" s="44" t="s">
        <v>72</v>
      </c>
      <c r="W423" s="44" t="s">
        <v>70</v>
      </c>
      <c r="X423" s="44" t="s">
        <v>70</v>
      </c>
      <c r="Y423" s="44" t="s">
        <v>72</v>
      </c>
      <c r="Z423" s="44" t="s">
        <v>1291</v>
      </c>
      <c r="AA423" s="44" t="s">
        <v>1867</v>
      </c>
      <c r="AB423" s="44" t="s">
        <v>72</v>
      </c>
      <c r="AC423" s="86"/>
      <c r="AD423" s="87"/>
    </row>
    <row r="424" s="12" customFormat="1" ht="25.5" spans="1:30">
      <c r="A424" s="42">
        <v>418</v>
      </c>
      <c r="B424" s="97" t="s">
        <v>26</v>
      </c>
      <c r="C424" s="44" t="s">
        <v>1868</v>
      </c>
      <c r="D424" s="44" t="s">
        <v>1869</v>
      </c>
      <c r="E424" s="44" t="s">
        <v>102</v>
      </c>
      <c r="F424" s="67" t="s">
        <v>1870</v>
      </c>
      <c r="G424" s="54" t="s">
        <v>65</v>
      </c>
      <c r="H424" s="44" t="s">
        <v>66</v>
      </c>
      <c r="I424" s="45" t="s">
        <v>1871</v>
      </c>
      <c r="J424" s="66">
        <v>120</v>
      </c>
      <c r="K424" s="66">
        <v>120</v>
      </c>
      <c r="L424" s="66">
        <v>120</v>
      </c>
      <c r="M424" s="66"/>
      <c r="N424" s="44" t="s">
        <v>82</v>
      </c>
      <c r="O424" s="78">
        <v>335</v>
      </c>
      <c r="P424" s="78">
        <v>1090</v>
      </c>
      <c r="Q424" s="78">
        <v>15</v>
      </c>
      <c r="R424" s="78">
        <v>42</v>
      </c>
      <c r="S424" s="45" t="s">
        <v>1871</v>
      </c>
      <c r="T424" s="44" t="s">
        <v>70</v>
      </c>
      <c r="U424" s="44" t="s">
        <v>460</v>
      </c>
      <c r="V424" s="97" t="s">
        <v>72</v>
      </c>
      <c r="W424" s="44" t="s">
        <v>70</v>
      </c>
      <c r="X424" s="44" t="s">
        <v>70</v>
      </c>
      <c r="Y424" s="44" t="s">
        <v>70</v>
      </c>
      <c r="Z424" s="44" t="s">
        <v>1291</v>
      </c>
      <c r="AA424" s="44" t="s">
        <v>1872</v>
      </c>
      <c r="AB424" s="44" t="s">
        <v>72</v>
      </c>
      <c r="AC424" s="86"/>
      <c r="AD424" s="87"/>
    </row>
    <row r="425" s="12" customFormat="1" ht="29.25" spans="1:30">
      <c r="A425" s="42">
        <v>419</v>
      </c>
      <c r="B425" s="97" t="s">
        <v>26</v>
      </c>
      <c r="C425" s="44" t="s">
        <v>1868</v>
      </c>
      <c r="D425" s="44" t="s">
        <v>1873</v>
      </c>
      <c r="E425" s="44" t="s">
        <v>102</v>
      </c>
      <c r="F425" s="45" t="s">
        <v>1874</v>
      </c>
      <c r="G425" s="54" t="s">
        <v>65</v>
      </c>
      <c r="H425" s="44" t="s">
        <v>66</v>
      </c>
      <c r="I425" s="45" t="s">
        <v>1875</v>
      </c>
      <c r="J425" s="66">
        <v>150</v>
      </c>
      <c r="K425" s="66">
        <v>150</v>
      </c>
      <c r="L425" s="66">
        <v>150</v>
      </c>
      <c r="M425" s="66"/>
      <c r="N425" s="44" t="s">
        <v>82</v>
      </c>
      <c r="O425" s="76">
        <v>460</v>
      </c>
      <c r="P425" s="76">
        <v>1654</v>
      </c>
      <c r="Q425" s="76">
        <v>39</v>
      </c>
      <c r="R425" s="76">
        <v>123</v>
      </c>
      <c r="S425" s="44" t="s">
        <v>1876</v>
      </c>
      <c r="T425" s="44" t="s">
        <v>70</v>
      </c>
      <c r="U425" s="44" t="s">
        <v>460</v>
      </c>
      <c r="V425" s="44" t="s">
        <v>72</v>
      </c>
      <c r="W425" s="44" t="s">
        <v>70</v>
      </c>
      <c r="X425" s="44" t="s">
        <v>72</v>
      </c>
      <c r="Y425" s="44" t="s">
        <v>72</v>
      </c>
      <c r="Z425" s="44" t="s">
        <v>1291</v>
      </c>
      <c r="AA425" s="44" t="s">
        <v>1877</v>
      </c>
      <c r="AB425" s="44" t="s">
        <v>72</v>
      </c>
      <c r="AC425" s="86"/>
      <c r="AD425" s="87"/>
    </row>
    <row r="426" s="12" customFormat="1" ht="42" spans="1:30">
      <c r="A426" s="42">
        <v>420</v>
      </c>
      <c r="B426" s="97" t="s">
        <v>26</v>
      </c>
      <c r="C426" s="44" t="s">
        <v>1868</v>
      </c>
      <c r="D426" s="44" t="s">
        <v>1878</v>
      </c>
      <c r="E426" s="44" t="s">
        <v>102</v>
      </c>
      <c r="F426" s="45" t="s">
        <v>1879</v>
      </c>
      <c r="G426" s="54" t="s">
        <v>65</v>
      </c>
      <c r="H426" s="44" t="s">
        <v>66</v>
      </c>
      <c r="I426" s="45" t="s">
        <v>1880</v>
      </c>
      <c r="J426" s="66">
        <v>200</v>
      </c>
      <c r="K426" s="66">
        <v>200</v>
      </c>
      <c r="L426" s="66">
        <v>200</v>
      </c>
      <c r="M426" s="66"/>
      <c r="N426" s="44" t="s">
        <v>82</v>
      </c>
      <c r="O426" s="76">
        <v>460</v>
      </c>
      <c r="P426" s="76">
        <v>1654</v>
      </c>
      <c r="Q426" s="76">
        <v>39</v>
      </c>
      <c r="R426" s="76">
        <v>123</v>
      </c>
      <c r="S426" s="44" t="s">
        <v>1881</v>
      </c>
      <c r="T426" s="44" t="s">
        <v>70</v>
      </c>
      <c r="U426" s="44" t="s">
        <v>460</v>
      </c>
      <c r="V426" s="44" t="s">
        <v>72</v>
      </c>
      <c r="W426" s="44" t="s">
        <v>70</v>
      </c>
      <c r="X426" s="44" t="s">
        <v>72</v>
      </c>
      <c r="Y426" s="44" t="s">
        <v>72</v>
      </c>
      <c r="Z426" s="44" t="s">
        <v>1291</v>
      </c>
      <c r="AA426" s="44" t="s">
        <v>1877</v>
      </c>
      <c r="AB426" s="44" t="s">
        <v>72</v>
      </c>
      <c r="AC426" s="86"/>
      <c r="AD426" s="87"/>
    </row>
    <row r="427" s="12" customFormat="1" ht="38.25" spans="1:30">
      <c r="A427" s="42">
        <v>421</v>
      </c>
      <c r="B427" s="97" t="s">
        <v>26</v>
      </c>
      <c r="C427" s="42" t="s">
        <v>1748</v>
      </c>
      <c r="D427" s="43" t="s">
        <v>1882</v>
      </c>
      <c r="E427" s="44" t="s">
        <v>240</v>
      </c>
      <c r="F427" s="65" t="s">
        <v>1883</v>
      </c>
      <c r="G427" s="54" t="s">
        <v>65</v>
      </c>
      <c r="H427" s="44" t="s">
        <v>66</v>
      </c>
      <c r="I427" s="45" t="s">
        <v>1884</v>
      </c>
      <c r="J427" s="66">
        <v>261</v>
      </c>
      <c r="K427" s="66">
        <v>261</v>
      </c>
      <c r="L427" s="66">
        <v>261</v>
      </c>
      <c r="M427" s="66"/>
      <c r="N427" s="44" t="s">
        <v>1144</v>
      </c>
      <c r="O427" s="76">
        <v>119</v>
      </c>
      <c r="P427" s="76">
        <v>434</v>
      </c>
      <c r="Q427" s="76">
        <v>67</v>
      </c>
      <c r="R427" s="76">
        <v>265</v>
      </c>
      <c r="S427" s="45" t="s">
        <v>1885</v>
      </c>
      <c r="T427" s="44" t="s">
        <v>70</v>
      </c>
      <c r="U427" s="44" t="s">
        <v>171</v>
      </c>
      <c r="V427" s="44" t="s">
        <v>72</v>
      </c>
      <c r="W427" s="44" t="s">
        <v>70</v>
      </c>
      <c r="X427" s="44" t="s">
        <v>70</v>
      </c>
      <c r="Y427" s="44" t="s">
        <v>70</v>
      </c>
      <c r="Z427" s="44" t="s">
        <v>1291</v>
      </c>
      <c r="AA427" s="44" t="s">
        <v>1886</v>
      </c>
      <c r="AB427" s="44" t="s">
        <v>72</v>
      </c>
      <c r="AC427" s="86"/>
      <c r="AD427" s="87"/>
    </row>
    <row r="428" s="12" customFormat="1" ht="38.25" spans="1:30">
      <c r="A428" s="42">
        <v>422</v>
      </c>
      <c r="B428" s="97" t="s">
        <v>26</v>
      </c>
      <c r="C428" s="42" t="s">
        <v>1748</v>
      </c>
      <c r="D428" s="57" t="s">
        <v>1887</v>
      </c>
      <c r="E428" s="44" t="s">
        <v>115</v>
      </c>
      <c r="F428" s="69" t="s">
        <v>1888</v>
      </c>
      <c r="G428" s="54" t="s">
        <v>65</v>
      </c>
      <c r="H428" s="57" t="s">
        <v>66</v>
      </c>
      <c r="I428" s="69" t="s">
        <v>1889</v>
      </c>
      <c r="J428" s="66">
        <v>115</v>
      </c>
      <c r="K428" s="66">
        <v>115</v>
      </c>
      <c r="L428" s="66">
        <v>115</v>
      </c>
      <c r="M428" s="66"/>
      <c r="N428" s="44" t="s">
        <v>1144</v>
      </c>
      <c r="O428" s="76">
        <v>101</v>
      </c>
      <c r="P428" s="76">
        <v>364</v>
      </c>
      <c r="Q428" s="76">
        <v>9</v>
      </c>
      <c r="R428" s="76">
        <v>30</v>
      </c>
      <c r="S428" s="45" t="s">
        <v>1890</v>
      </c>
      <c r="T428" s="44" t="s">
        <v>70</v>
      </c>
      <c r="U428" s="44" t="s">
        <v>171</v>
      </c>
      <c r="V428" s="44" t="s">
        <v>72</v>
      </c>
      <c r="W428" s="44" t="s">
        <v>70</v>
      </c>
      <c r="X428" s="44" t="s">
        <v>70</v>
      </c>
      <c r="Y428" s="44" t="s">
        <v>70</v>
      </c>
      <c r="Z428" s="44" t="s">
        <v>1291</v>
      </c>
      <c r="AA428" s="44" t="s">
        <v>1891</v>
      </c>
      <c r="AB428" s="44" t="s">
        <v>72</v>
      </c>
      <c r="AC428" s="86"/>
      <c r="AD428" s="87"/>
    </row>
    <row r="429" s="12" customFormat="1" ht="25.5" spans="1:30">
      <c r="A429" s="42">
        <v>423</v>
      </c>
      <c r="B429" s="97" t="s">
        <v>26</v>
      </c>
      <c r="C429" s="42" t="s">
        <v>1764</v>
      </c>
      <c r="D429" s="42" t="s">
        <v>1892</v>
      </c>
      <c r="E429" s="44" t="s">
        <v>322</v>
      </c>
      <c r="F429" s="45" t="s">
        <v>1893</v>
      </c>
      <c r="G429" s="54" t="s">
        <v>65</v>
      </c>
      <c r="H429" s="44" t="s">
        <v>205</v>
      </c>
      <c r="I429" s="45" t="s">
        <v>1894</v>
      </c>
      <c r="J429" s="66">
        <v>120</v>
      </c>
      <c r="K429" s="66">
        <v>120</v>
      </c>
      <c r="L429" s="66">
        <v>120</v>
      </c>
      <c r="M429" s="66">
        <v>0</v>
      </c>
      <c r="N429" s="44" t="s">
        <v>1144</v>
      </c>
      <c r="O429" s="76">
        <v>201</v>
      </c>
      <c r="P429" s="76">
        <v>726</v>
      </c>
      <c r="Q429" s="76">
        <v>201</v>
      </c>
      <c r="R429" s="76">
        <v>726</v>
      </c>
      <c r="S429" s="55" t="s">
        <v>1895</v>
      </c>
      <c r="T429" s="44" t="s">
        <v>70</v>
      </c>
      <c r="U429" s="44" t="s">
        <v>164</v>
      </c>
      <c r="V429" s="44" t="s">
        <v>72</v>
      </c>
      <c r="W429" s="44" t="s">
        <v>70</v>
      </c>
      <c r="X429" s="44" t="s">
        <v>70</v>
      </c>
      <c r="Y429" s="44" t="s">
        <v>70</v>
      </c>
      <c r="Z429" s="44" t="s">
        <v>1291</v>
      </c>
      <c r="AA429" s="44" t="s">
        <v>1896</v>
      </c>
      <c r="AB429" s="44" t="s">
        <v>72</v>
      </c>
      <c r="AC429" s="86"/>
      <c r="AD429" s="87"/>
    </row>
    <row r="430" s="12" customFormat="1" ht="51" spans="1:30">
      <c r="A430" s="42">
        <v>424</v>
      </c>
      <c r="B430" s="97" t="s">
        <v>26</v>
      </c>
      <c r="C430" s="42" t="s">
        <v>1793</v>
      </c>
      <c r="D430" s="42" t="s">
        <v>1897</v>
      </c>
      <c r="E430" s="44" t="s">
        <v>260</v>
      </c>
      <c r="F430" s="45" t="s">
        <v>1898</v>
      </c>
      <c r="G430" s="54" t="s">
        <v>65</v>
      </c>
      <c r="H430" s="44" t="s">
        <v>66</v>
      </c>
      <c r="I430" s="45" t="s">
        <v>1899</v>
      </c>
      <c r="J430" s="66">
        <v>26</v>
      </c>
      <c r="K430" s="66">
        <v>26</v>
      </c>
      <c r="L430" s="66">
        <v>26</v>
      </c>
      <c r="M430" s="66"/>
      <c r="N430" s="44" t="s">
        <v>1144</v>
      </c>
      <c r="O430" s="76">
        <v>33</v>
      </c>
      <c r="P430" s="76">
        <v>140</v>
      </c>
      <c r="Q430" s="76">
        <v>7</v>
      </c>
      <c r="R430" s="76">
        <v>26</v>
      </c>
      <c r="S430" s="44" t="s">
        <v>1900</v>
      </c>
      <c r="T430" s="44" t="s">
        <v>70</v>
      </c>
      <c r="U430" s="44" t="s">
        <v>171</v>
      </c>
      <c r="V430" s="44" t="s">
        <v>72</v>
      </c>
      <c r="W430" s="44" t="s">
        <v>70</v>
      </c>
      <c r="X430" s="44" t="s">
        <v>165</v>
      </c>
      <c r="Y430" s="44" t="s">
        <v>70</v>
      </c>
      <c r="Z430" s="44" t="s">
        <v>1291</v>
      </c>
      <c r="AA430" s="44" t="s">
        <v>1901</v>
      </c>
      <c r="AB430" s="44" t="s">
        <v>72</v>
      </c>
      <c r="AC430" s="86"/>
      <c r="AD430" s="87"/>
    </row>
    <row r="431" s="12" customFormat="1" ht="51" spans="1:30">
      <c r="A431" s="42">
        <v>425</v>
      </c>
      <c r="B431" s="97" t="s">
        <v>26</v>
      </c>
      <c r="C431" s="44" t="s">
        <v>1804</v>
      </c>
      <c r="D431" s="44" t="s">
        <v>1902</v>
      </c>
      <c r="E431" s="44" t="s">
        <v>115</v>
      </c>
      <c r="F431" s="45" t="s">
        <v>1903</v>
      </c>
      <c r="G431" s="54" t="s">
        <v>65</v>
      </c>
      <c r="H431" s="44" t="s">
        <v>205</v>
      </c>
      <c r="I431" s="45" t="s">
        <v>1904</v>
      </c>
      <c r="J431" s="66">
        <v>200</v>
      </c>
      <c r="K431" s="66">
        <v>200</v>
      </c>
      <c r="L431" s="66">
        <v>200</v>
      </c>
      <c r="M431" s="68"/>
      <c r="N431" s="44" t="s">
        <v>1144</v>
      </c>
      <c r="O431" s="76">
        <v>15</v>
      </c>
      <c r="P431" s="76">
        <v>60</v>
      </c>
      <c r="Q431" s="76">
        <v>5</v>
      </c>
      <c r="R431" s="76">
        <v>22</v>
      </c>
      <c r="S431" s="44" t="s">
        <v>1905</v>
      </c>
      <c r="T431" s="44" t="s">
        <v>70</v>
      </c>
      <c r="U431" s="44" t="s">
        <v>106</v>
      </c>
      <c r="V431" s="44" t="s">
        <v>72</v>
      </c>
      <c r="W431" s="44" t="s">
        <v>72</v>
      </c>
      <c r="X431" s="44" t="s">
        <v>70</v>
      </c>
      <c r="Y431" s="44" t="s">
        <v>72</v>
      </c>
      <c r="Z431" s="44" t="s">
        <v>1291</v>
      </c>
      <c r="AA431" s="44" t="s">
        <v>1906</v>
      </c>
      <c r="AB431" s="44" t="s">
        <v>72</v>
      </c>
      <c r="AC431" s="86"/>
      <c r="AD431" s="87"/>
    </row>
    <row r="432" s="12" customFormat="1" ht="38.25" spans="1:30">
      <c r="A432" s="42">
        <v>426</v>
      </c>
      <c r="B432" s="97" t="s">
        <v>26</v>
      </c>
      <c r="C432" s="44" t="s">
        <v>1804</v>
      </c>
      <c r="D432" s="43" t="s">
        <v>367</v>
      </c>
      <c r="E432" s="44" t="s">
        <v>115</v>
      </c>
      <c r="F432" s="45" t="s">
        <v>1907</v>
      </c>
      <c r="G432" s="54" t="s">
        <v>65</v>
      </c>
      <c r="H432" s="44" t="s">
        <v>205</v>
      </c>
      <c r="I432" s="45" t="s">
        <v>1908</v>
      </c>
      <c r="J432" s="66">
        <v>200</v>
      </c>
      <c r="K432" s="66">
        <v>200</v>
      </c>
      <c r="L432" s="66">
        <v>200</v>
      </c>
      <c r="M432" s="66"/>
      <c r="N432" s="44" t="s">
        <v>1144</v>
      </c>
      <c r="O432" s="76">
        <v>44</v>
      </c>
      <c r="P432" s="76">
        <v>156</v>
      </c>
      <c r="Q432" s="76">
        <v>7</v>
      </c>
      <c r="R432" s="76">
        <v>23</v>
      </c>
      <c r="S432" s="44" t="s">
        <v>1909</v>
      </c>
      <c r="T432" s="44" t="s">
        <v>70</v>
      </c>
      <c r="U432" s="44" t="s">
        <v>164</v>
      </c>
      <c r="V432" s="44" t="s">
        <v>165</v>
      </c>
      <c r="W432" s="44" t="s">
        <v>70</v>
      </c>
      <c r="X432" s="44" t="s">
        <v>70</v>
      </c>
      <c r="Y432" s="44" t="s">
        <v>70</v>
      </c>
      <c r="Z432" s="44" t="s">
        <v>1291</v>
      </c>
      <c r="AA432" s="44" t="s">
        <v>1910</v>
      </c>
      <c r="AB432" s="44" t="s">
        <v>72</v>
      </c>
      <c r="AC432" s="86"/>
      <c r="AD432" s="87"/>
    </row>
    <row r="433" s="12" customFormat="1" ht="93" spans="1:30">
      <c r="A433" s="42">
        <v>427</v>
      </c>
      <c r="B433" s="97" t="s">
        <v>26</v>
      </c>
      <c r="C433" s="42" t="s">
        <v>1852</v>
      </c>
      <c r="D433" s="42" t="s">
        <v>1911</v>
      </c>
      <c r="E433" s="44" t="s">
        <v>115</v>
      </c>
      <c r="F433" s="45" t="s">
        <v>1912</v>
      </c>
      <c r="G433" s="54" t="s">
        <v>65</v>
      </c>
      <c r="H433" s="44" t="s">
        <v>66</v>
      </c>
      <c r="I433" s="45" t="s">
        <v>1913</v>
      </c>
      <c r="J433" s="66">
        <v>475</v>
      </c>
      <c r="K433" s="66">
        <v>475</v>
      </c>
      <c r="L433" s="66">
        <v>475</v>
      </c>
      <c r="M433" s="66"/>
      <c r="N433" s="44" t="s">
        <v>1144</v>
      </c>
      <c r="O433" s="76">
        <v>180</v>
      </c>
      <c r="P433" s="76">
        <v>684</v>
      </c>
      <c r="Q433" s="76">
        <v>6</v>
      </c>
      <c r="R433" s="76">
        <v>20</v>
      </c>
      <c r="S433" s="44" t="s">
        <v>1914</v>
      </c>
      <c r="T433" s="44" t="s">
        <v>70</v>
      </c>
      <c r="U433" s="44" t="s">
        <v>171</v>
      </c>
      <c r="V433" s="44" t="s">
        <v>72</v>
      </c>
      <c r="W433" s="44" t="s">
        <v>70</v>
      </c>
      <c r="X433" s="44" t="s">
        <v>70</v>
      </c>
      <c r="Y433" s="44" t="s">
        <v>70</v>
      </c>
      <c r="Z433" s="44" t="s">
        <v>1291</v>
      </c>
      <c r="AA433" s="44" t="s">
        <v>1915</v>
      </c>
      <c r="AB433" s="44" t="s">
        <v>72</v>
      </c>
      <c r="AC433" s="86"/>
      <c r="AD433" s="87"/>
    </row>
    <row r="434" s="12" customFormat="1" ht="25.5" spans="1:30">
      <c r="A434" s="42">
        <v>428</v>
      </c>
      <c r="B434" s="97" t="s">
        <v>26</v>
      </c>
      <c r="C434" s="44" t="s">
        <v>1868</v>
      </c>
      <c r="D434" s="44" t="s">
        <v>1916</v>
      </c>
      <c r="E434" s="44" t="s">
        <v>260</v>
      </c>
      <c r="F434" s="45" t="s">
        <v>1917</v>
      </c>
      <c r="G434" s="54" t="s">
        <v>65</v>
      </c>
      <c r="H434" s="44" t="s">
        <v>66</v>
      </c>
      <c r="I434" s="45" t="s">
        <v>1918</v>
      </c>
      <c r="J434" s="66">
        <v>100</v>
      </c>
      <c r="K434" s="66">
        <v>100</v>
      </c>
      <c r="L434" s="66">
        <v>100</v>
      </c>
      <c r="M434" s="66"/>
      <c r="N434" s="44" t="s">
        <v>1144</v>
      </c>
      <c r="O434" s="76">
        <v>3</v>
      </c>
      <c r="P434" s="76">
        <v>9</v>
      </c>
      <c r="Q434" s="54">
        <v>1</v>
      </c>
      <c r="R434" s="54">
        <v>3</v>
      </c>
      <c r="S434" s="44" t="s">
        <v>1919</v>
      </c>
      <c r="T434" s="44" t="s">
        <v>70</v>
      </c>
      <c r="U434" s="44" t="s">
        <v>1920</v>
      </c>
      <c r="V434" s="44" t="s">
        <v>72</v>
      </c>
      <c r="W434" s="44" t="s">
        <v>70</v>
      </c>
      <c r="X434" s="44" t="s">
        <v>70</v>
      </c>
      <c r="Y434" s="44" t="s">
        <v>72</v>
      </c>
      <c r="Z434" s="44" t="s">
        <v>1291</v>
      </c>
      <c r="AA434" s="44" t="s">
        <v>1921</v>
      </c>
      <c r="AB434" s="44" t="s">
        <v>72</v>
      </c>
      <c r="AC434" s="86"/>
      <c r="AD434" s="87"/>
    </row>
    <row r="435" s="12" customFormat="1" ht="38.25" spans="1:30">
      <c r="A435" s="42">
        <v>429</v>
      </c>
      <c r="B435" s="97" t="s">
        <v>26</v>
      </c>
      <c r="C435" s="44" t="s">
        <v>1868</v>
      </c>
      <c r="D435" s="44" t="s">
        <v>1922</v>
      </c>
      <c r="E435" s="44" t="s">
        <v>240</v>
      </c>
      <c r="F435" s="45" t="s">
        <v>1923</v>
      </c>
      <c r="G435" s="54" t="s">
        <v>65</v>
      </c>
      <c r="H435" s="44" t="s">
        <v>66</v>
      </c>
      <c r="I435" s="45" t="s">
        <v>1924</v>
      </c>
      <c r="J435" s="66">
        <v>35</v>
      </c>
      <c r="K435" s="66">
        <v>35</v>
      </c>
      <c r="L435" s="66">
        <v>35</v>
      </c>
      <c r="M435" s="66"/>
      <c r="N435" s="44" t="s">
        <v>1144</v>
      </c>
      <c r="O435" s="76">
        <v>180</v>
      </c>
      <c r="P435" s="76">
        <v>684</v>
      </c>
      <c r="Q435" s="76">
        <v>6</v>
      </c>
      <c r="R435" s="76">
        <v>20</v>
      </c>
      <c r="S435" s="44" t="s">
        <v>1925</v>
      </c>
      <c r="T435" s="44" t="s">
        <v>70</v>
      </c>
      <c r="U435" s="44" t="s">
        <v>164</v>
      </c>
      <c r="V435" s="44" t="s">
        <v>72</v>
      </c>
      <c r="W435" s="44" t="s">
        <v>70</v>
      </c>
      <c r="X435" s="44" t="s">
        <v>70</v>
      </c>
      <c r="Y435" s="44" t="s">
        <v>72</v>
      </c>
      <c r="Z435" s="44" t="s">
        <v>1291</v>
      </c>
      <c r="AA435" s="44" t="s">
        <v>1926</v>
      </c>
      <c r="AB435" s="44" t="s">
        <v>72</v>
      </c>
      <c r="AC435" s="86"/>
      <c r="AD435" s="87"/>
    </row>
    <row r="436" s="12" customFormat="1" ht="51" spans="1:30">
      <c r="A436" s="42">
        <v>430</v>
      </c>
      <c r="B436" s="97" t="s">
        <v>26</v>
      </c>
      <c r="C436" s="42" t="s">
        <v>1820</v>
      </c>
      <c r="D436" s="42" t="s">
        <v>1927</v>
      </c>
      <c r="E436" s="44" t="s">
        <v>115</v>
      </c>
      <c r="F436" s="45" t="s">
        <v>1928</v>
      </c>
      <c r="G436" s="54" t="s">
        <v>65</v>
      </c>
      <c r="H436" s="44" t="s">
        <v>66</v>
      </c>
      <c r="I436" s="45" t="s">
        <v>1929</v>
      </c>
      <c r="J436" s="66">
        <v>92</v>
      </c>
      <c r="K436" s="66">
        <v>92</v>
      </c>
      <c r="L436" s="66">
        <v>92</v>
      </c>
      <c r="M436" s="66">
        <v>0</v>
      </c>
      <c r="N436" s="44" t="s">
        <v>1144</v>
      </c>
      <c r="O436" s="76">
        <v>309</v>
      </c>
      <c r="P436" s="76">
        <v>890</v>
      </c>
      <c r="Q436" s="76">
        <v>5</v>
      </c>
      <c r="R436" s="76">
        <v>19</v>
      </c>
      <c r="S436" s="45" t="s">
        <v>1835</v>
      </c>
      <c r="T436" s="44" t="s">
        <v>70</v>
      </c>
      <c r="U436" s="44" t="s">
        <v>460</v>
      </c>
      <c r="V436" s="42" t="s">
        <v>72</v>
      </c>
      <c r="W436" s="42" t="s">
        <v>70</v>
      </c>
      <c r="X436" s="42" t="s">
        <v>165</v>
      </c>
      <c r="Y436" s="42" t="s">
        <v>70</v>
      </c>
      <c r="Z436" s="44" t="s">
        <v>1291</v>
      </c>
      <c r="AA436" s="44" t="s">
        <v>1930</v>
      </c>
      <c r="AB436" s="44" t="s">
        <v>72</v>
      </c>
      <c r="AC436" s="86"/>
      <c r="AD436" s="87"/>
    </row>
    <row r="437" s="12" customFormat="1" ht="89.25" spans="1:30">
      <c r="A437" s="42">
        <v>431</v>
      </c>
      <c r="B437" s="97" t="s">
        <v>26</v>
      </c>
      <c r="C437" s="44" t="s">
        <v>1868</v>
      </c>
      <c r="D437" s="44" t="s">
        <v>1931</v>
      </c>
      <c r="E437" s="44" t="s">
        <v>1361</v>
      </c>
      <c r="F437" s="45" t="s">
        <v>1932</v>
      </c>
      <c r="G437" s="54" t="s">
        <v>65</v>
      </c>
      <c r="H437" s="44" t="s">
        <v>66</v>
      </c>
      <c r="I437" s="45" t="s">
        <v>1933</v>
      </c>
      <c r="J437" s="66">
        <v>515</v>
      </c>
      <c r="K437" s="66">
        <v>515</v>
      </c>
      <c r="L437" s="66">
        <v>515</v>
      </c>
      <c r="M437" s="66"/>
      <c r="N437" s="44" t="s">
        <v>137</v>
      </c>
      <c r="O437" s="76">
        <v>351</v>
      </c>
      <c r="P437" s="76">
        <v>1500</v>
      </c>
      <c r="Q437" s="76">
        <v>201</v>
      </c>
      <c r="R437" s="76">
        <v>726</v>
      </c>
      <c r="S437" s="44" t="s">
        <v>1934</v>
      </c>
      <c r="T437" s="44" t="s">
        <v>70</v>
      </c>
      <c r="U437" s="44" t="s">
        <v>720</v>
      </c>
      <c r="V437" s="44" t="s">
        <v>72</v>
      </c>
      <c r="W437" s="44" t="s">
        <v>72</v>
      </c>
      <c r="X437" s="44" t="s">
        <v>70</v>
      </c>
      <c r="Y437" s="44" t="s">
        <v>72</v>
      </c>
      <c r="Z437" s="44" t="s">
        <v>1333</v>
      </c>
      <c r="AA437" s="44" t="s">
        <v>1935</v>
      </c>
      <c r="AB437" s="44" t="s">
        <v>72</v>
      </c>
      <c r="AC437" s="86"/>
      <c r="AD437" s="87"/>
    </row>
    <row r="438" s="12" customFormat="1" ht="89.25" spans="1:30">
      <c r="A438" s="42">
        <v>432</v>
      </c>
      <c r="B438" s="97" t="s">
        <v>26</v>
      </c>
      <c r="C438" s="44" t="s">
        <v>1764</v>
      </c>
      <c r="D438" s="44" t="s">
        <v>1936</v>
      </c>
      <c r="E438" s="44" t="s">
        <v>1361</v>
      </c>
      <c r="F438" s="45" t="s">
        <v>1937</v>
      </c>
      <c r="G438" s="54" t="s">
        <v>65</v>
      </c>
      <c r="H438" s="44" t="s">
        <v>66</v>
      </c>
      <c r="I438" s="45" t="s">
        <v>1938</v>
      </c>
      <c r="J438" s="66">
        <v>104.67</v>
      </c>
      <c r="K438" s="66">
        <v>104.67</v>
      </c>
      <c r="L438" s="66">
        <v>104.67</v>
      </c>
      <c r="M438" s="66"/>
      <c r="N438" s="44" t="s">
        <v>137</v>
      </c>
      <c r="O438" s="76">
        <v>47</v>
      </c>
      <c r="P438" s="76">
        <v>202</v>
      </c>
      <c r="Q438" s="76">
        <v>1</v>
      </c>
      <c r="R438" s="76">
        <v>3</v>
      </c>
      <c r="S438" s="55" t="s">
        <v>1939</v>
      </c>
      <c r="T438" s="44" t="s">
        <v>70</v>
      </c>
      <c r="U438" s="44" t="s">
        <v>171</v>
      </c>
      <c r="V438" s="44" t="s">
        <v>72</v>
      </c>
      <c r="W438" s="44" t="s">
        <v>70</v>
      </c>
      <c r="X438" s="44" t="s">
        <v>70</v>
      </c>
      <c r="Y438" s="44" t="s">
        <v>72</v>
      </c>
      <c r="Z438" s="44" t="s">
        <v>1333</v>
      </c>
      <c r="AA438" s="44" t="s">
        <v>1940</v>
      </c>
      <c r="AB438" s="44" t="s">
        <v>72</v>
      </c>
      <c r="AC438" s="86"/>
      <c r="AD438" s="87"/>
    </row>
    <row r="439" s="12" customFormat="1" ht="89.25" spans="1:30">
      <c r="A439" s="42">
        <v>433</v>
      </c>
      <c r="B439" s="97" t="s">
        <v>26</v>
      </c>
      <c r="C439" s="44" t="s">
        <v>1764</v>
      </c>
      <c r="D439" s="44" t="s">
        <v>1780</v>
      </c>
      <c r="E439" s="44" t="s">
        <v>1361</v>
      </c>
      <c r="F439" s="45" t="s">
        <v>1941</v>
      </c>
      <c r="G439" s="54" t="s">
        <v>65</v>
      </c>
      <c r="H439" s="44" t="s">
        <v>66</v>
      </c>
      <c r="I439" s="45" t="s">
        <v>1942</v>
      </c>
      <c r="J439" s="66">
        <v>100</v>
      </c>
      <c r="K439" s="66">
        <v>100</v>
      </c>
      <c r="L439" s="66">
        <v>100</v>
      </c>
      <c r="M439" s="66"/>
      <c r="N439" s="44" t="s">
        <v>137</v>
      </c>
      <c r="O439" s="76">
        <v>983</v>
      </c>
      <c r="P439" s="76">
        <v>3077</v>
      </c>
      <c r="Q439" s="76">
        <v>37</v>
      </c>
      <c r="R439" s="76">
        <v>131</v>
      </c>
      <c r="S439" s="55" t="s">
        <v>1943</v>
      </c>
      <c r="T439" s="44" t="s">
        <v>70</v>
      </c>
      <c r="U439" s="44" t="s">
        <v>460</v>
      </c>
      <c r="V439" s="44" t="s">
        <v>72</v>
      </c>
      <c r="W439" s="44" t="s">
        <v>70</v>
      </c>
      <c r="X439" s="44" t="s">
        <v>70</v>
      </c>
      <c r="Y439" s="44" t="s">
        <v>72</v>
      </c>
      <c r="Z439" s="44" t="s">
        <v>1333</v>
      </c>
      <c r="AA439" s="44" t="s">
        <v>1944</v>
      </c>
      <c r="AB439" s="44" t="s">
        <v>72</v>
      </c>
      <c r="AC439" s="86"/>
      <c r="AD439" s="87"/>
    </row>
    <row r="440" s="12" customFormat="1" ht="102" spans="1:30">
      <c r="A440" s="42">
        <v>434</v>
      </c>
      <c r="B440" s="97" t="s">
        <v>26</v>
      </c>
      <c r="C440" s="44" t="s">
        <v>1945</v>
      </c>
      <c r="D440" s="44" t="s">
        <v>1946</v>
      </c>
      <c r="E440" s="44" t="s">
        <v>1361</v>
      </c>
      <c r="F440" s="45" t="s">
        <v>1947</v>
      </c>
      <c r="G440" s="54" t="s">
        <v>65</v>
      </c>
      <c r="H440" s="44" t="s">
        <v>66</v>
      </c>
      <c r="I440" s="45" t="s">
        <v>1948</v>
      </c>
      <c r="J440" s="66">
        <v>172</v>
      </c>
      <c r="K440" s="66">
        <v>172</v>
      </c>
      <c r="L440" s="66">
        <v>172</v>
      </c>
      <c r="M440" s="66"/>
      <c r="N440" s="44" t="s">
        <v>137</v>
      </c>
      <c r="O440" s="76">
        <v>109</v>
      </c>
      <c r="P440" s="76">
        <v>385</v>
      </c>
      <c r="Q440" s="76">
        <v>2</v>
      </c>
      <c r="R440" s="76">
        <v>8</v>
      </c>
      <c r="S440" s="45" t="s">
        <v>1949</v>
      </c>
      <c r="T440" s="44" t="s">
        <v>70</v>
      </c>
      <c r="U440" s="44" t="s">
        <v>171</v>
      </c>
      <c r="V440" s="44" t="s">
        <v>72</v>
      </c>
      <c r="W440" s="44" t="s">
        <v>70</v>
      </c>
      <c r="X440" s="44" t="s">
        <v>70</v>
      </c>
      <c r="Y440" s="44" t="s">
        <v>72</v>
      </c>
      <c r="Z440" s="44" t="s">
        <v>1333</v>
      </c>
      <c r="AA440" s="44" t="s">
        <v>1950</v>
      </c>
      <c r="AB440" s="44" t="s">
        <v>72</v>
      </c>
      <c r="AC440" s="86"/>
      <c r="AD440" s="87"/>
    </row>
    <row r="441" s="12" customFormat="1" ht="76.5" spans="1:30">
      <c r="A441" s="42">
        <v>435</v>
      </c>
      <c r="B441" s="97" t="s">
        <v>26</v>
      </c>
      <c r="C441" s="44" t="s">
        <v>1945</v>
      </c>
      <c r="D441" s="44" t="s">
        <v>1951</v>
      </c>
      <c r="E441" s="44" t="s">
        <v>1361</v>
      </c>
      <c r="F441" s="45" t="s">
        <v>1952</v>
      </c>
      <c r="G441" s="54" t="s">
        <v>65</v>
      </c>
      <c r="H441" s="44" t="s">
        <v>66</v>
      </c>
      <c r="I441" s="45" t="s">
        <v>1953</v>
      </c>
      <c r="J441" s="66">
        <v>100</v>
      </c>
      <c r="K441" s="66">
        <v>100</v>
      </c>
      <c r="L441" s="66">
        <v>100</v>
      </c>
      <c r="M441" s="66"/>
      <c r="N441" s="44" t="s">
        <v>137</v>
      </c>
      <c r="O441" s="76">
        <v>213</v>
      </c>
      <c r="P441" s="76">
        <v>826</v>
      </c>
      <c r="Q441" s="76">
        <v>23</v>
      </c>
      <c r="R441" s="76">
        <v>78</v>
      </c>
      <c r="S441" s="45" t="s">
        <v>1954</v>
      </c>
      <c r="T441" s="44" t="s">
        <v>70</v>
      </c>
      <c r="U441" s="44" t="s">
        <v>171</v>
      </c>
      <c r="V441" s="44" t="s">
        <v>72</v>
      </c>
      <c r="W441" s="44" t="s">
        <v>70</v>
      </c>
      <c r="X441" s="44" t="s">
        <v>70</v>
      </c>
      <c r="Y441" s="44" t="s">
        <v>72</v>
      </c>
      <c r="Z441" s="44" t="s">
        <v>1333</v>
      </c>
      <c r="AA441" s="44" t="s">
        <v>1951</v>
      </c>
      <c r="AB441" s="44" t="s">
        <v>72</v>
      </c>
      <c r="AC441" s="86"/>
      <c r="AD441" s="87"/>
    </row>
    <row r="442" s="12" customFormat="1" ht="63.75" spans="1:30">
      <c r="A442" s="42">
        <v>436</v>
      </c>
      <c r="B442" s="97" t="s">
        <v>26</v>
      </c>
      <c r="C442" s="44" t="s">
        <v>1804</v>
      </c>
      <c r="D442" s="44" t="s">
        <v>1955</v>
      </c>
      <c r="E442" s="44" t="s">
        <v>1361</v>
      </c>
      <c r="F442" s="45" t="s">
        <v>1956</v>
      </c>
      <c r="G442" s="54" t="s">
        <v>65</v>
      </c>
      <c r="H442" s="44" t="s">
        <v>66</v>
      </c>
      <c r="I442" s="45" t="s">
        <v>1957</v>
      </c>
      <c r="J442" s="66">
        <v>100.8</v>
      </c>
      <c r="K442" s="66">
        <v>100.8</v>
      </c>
      <c r="L442" s="66">
        <v>100.8</v>
      </c>
      <c r="M442" s="66"/>
      <c r="N442" s="44" t="s">
        <v>137</v>
      </c>
      <c r="O442" s="76">
        <v>34</v>
      </c>
      <c r="P442" s="76">
        <v>129</v>
      </c>
      <c r="Q442" s="78">
        <v>16</v>
      </c>
      <c r="R442" s="78">
        <v>38</v>
      </c>
      <c r="S442" s="44" t="s">
        <v>1958</v>
      </c>
      <c r="T442" s="42" t="s">
        <v>70</v>
      </c>
      <c r="U442" s="42" t="s">
        <v>164</v>
      </c>
      <c r="V442" s="42" t="s">
        <v>72</v>
      </c>
      <c r="W442" s="42" t="s">
        <v>70</v>
      </c>
      <c r="X442" s="42" t="s">
        <v>70</v>
      </c>
      <c r="Y442" s="42" t="s">
        <v>70</v>
      </c>
      <c r="Z442" s="44" t="s">
        <v>1333</v>
      </c>
      <c r="AA442" s="44" t="s">
        <v>1955</v>
      </c>
      <c r="AB442" s="44" t="s">
        <v>72</v>
      </c>
      <c r="AC442" s="86"/>
      <c r="AD442" s="87"/>
    </row>
    <row r="443" s="12" customFormat="1" ht="25.5" spans="1:30">
      <c r="A443" s="42">
        <v>437</v>
      </c>
      <c r="B443" s="97" t="s">
        <v>26</v>
      </c>
      <c r="C443" s="44" t="s">
        <v>1804</v>
      </c>
      <c r="D443" s="43" t="s">
        <v>1959</v>
      </c>
      <c r="E443" s="44" t="s">
        <v>1361</v>
      </c>
      <c r="F443" s="45" t="s">
        <v>1960</v>
      </c>
      <c r="G443" s="54" t="s">
        <v>65</v>
      </c>
      <c r="H443" s="44" t="s">
        <v>66</v>
      </c>
      <c r="I443" s="45" t="s">
        <v>1961</v>
      </c>
      <c r="J443" s="66">
        <v>30</v>
      </c>
      <c r="K443" s="66">
        <v>30</v>
      </c>
      <c r="L443" s="66">
        <v>30</v>
      </c>
      <c r="M443" s="66"/>
      <c r="N443" s="44" t="s">
        <v>1144</v>
      </c>
      <c r="O443" s="76">
        <v>50</v>
      </c>
      <c r="P443" s="76">
        <v>174</v>
      </c>
      <c r="Q443" s="76">
        <v>3</v>
      </c>
      <c r="R443" s="76">
        <v>8</v>
      </c>
      <c r="S443" s="44" t="s">
        <v>1962</v>
      </c>
      <c r="T443" s="44" t="s">
        <v>70</v>
      </c>
      <c r="U443" s="44" t="s">
        <v>164</v>
      </c>
      <c r="V443" s="44" t="s">
        <v>165</v>
      </c>
      <c r="W443" s="44" t="s">
        <v>70</v>
      </c>
      <c r="X443" s="44" t="s">
        <v>70</v>
      </c>
      <c r="Y443" s="44" t="s">
        <v>70</v>
      </c>
      <c r="Z443" s="44" t="s">
        <v>1291</v>
      </c>
      <c r="AA443" s="88" t="s">
        <v>1963</v>
      </c>
      <c r="AB443" s="44" t="s">
        <v>72</v>
      </c>
      <c r="AC443" s="86"/>
      <c r="AD443" s="87"/>
    </row>
    <row r="444" s="12" customFormat="1" ht="38.25" spans="1:30">
      <c r="A444" s="42">
        <v>438</v>
      </c>
      <c r="B444" s="97" t="s">
        <v>26</v>
      </c>
      <c r="C444" s="44" t="s">
        <v>1837</v>
      </c>
      <c r="D444" s="44" t="s">
        <v>1847</v>
      </c>
      <c r="E444" s="44" t="s">
        <v>1361</v>
      </c>
      <c r="F444" s="45" t="s">
        <v>1964</v>
      </c>
      <c r="G444" s="54" t="s">
        <v>65</v>
      </c>
      <c r="H444" s="44" t="s">
        <v>66</v>
      </c>
      <c r="I444" s="45" t="s">
        <v>1965</v>
      </c>
      <c r="J444" s="66">
        <v>100</v>
      </c>
      <c r="K444" s="66">
        <v>100</v>
      </c>
      <c r="L444" s="66">
        <v>100</v>
      </c>
      <c r="M444" s="66"/>
      <c r="N444" s="44" t="s">
        <v>137</v>
      </c>
      <c r="O444" s="76">
        <v>382</v>
      </c>
      <c r="P444" s="76">
        <v>1290</v>
      </c>
      <c r="Q444" s="76">
        <v>95</v>
      </c>
      <c r="R444" s="76">
        <v>340</v>
      </c>
      <c r="S444" s="44" t="s">
        <v>1966</v>
      </c>
      <c r="T444" s="44" t="s">
        <v>70</v>
      </c>
      <c r="U444" s="44" t="s">
        <v>277</v>
      </c>
      <c r="V444" s="44" t="s">
        <v>72</v>
      </c>
      <c r="W444" s="44" t="s">
        <v>70</v>
      </c>
      <c r="X444" s="44" t="s">
        <v>70</v>
      </c>
      <c r="Y444" s="44" t="s">
        <v>72</v>
      </c>
      <c r="Z444" s="44" t="s">
        <v>1333</v>
      </c>
      <c r="AA444" s="44" t="s">
        <v>1847</v>
      </c>
      <c r="AB444" s="44" t="s">
        <v>72</v>
      </c>
      <c r="AC444" s="86"/>
      <c r="AD444" s="87"/>
    </row>
    <row r="445" s="12" customFormat="1" ht="63.75" spans="1:30">
      <c r="A445" s="42">
        <v>439</v>
      </c>
      <c r="B445" s="97" t="s">
        <v>26</v>
      </c>
      <c r="C445" s="44" t="s">
        <v>1820</v>
      </c>
      <c r="D445" s="44" t="s">
        <v>1927</v>
      </c>
      <c r="E445" s="44" t="s">
        <v>1361</v>
      </c>
      <c r="F445" s="45" t="s">
        <v>1967</v>
      </c>
      <c r="G445" s="54" t="s">
        <v>65</v>
      </c>
      <c r="H445" s="44" t="s">
        <v>66</v>
      </c>
      <c r="I445" s="45" t="s">
        <v>1968</v>
      </c>
      <c r="J445" s="66">
        <v>102</v>
      </c>
      <c r="K445" s="66">
        <v>102</v>
      </c>
      <c r="L445" s="66">
        <v>102</v>
      </c>
      <c r="M445" s="66"/>
      <c r="N445" s="44" t="s">
        <v>137</v>
      </c>
      <c r="O445" s="76">
        <v>51</v>
      </c>
      <c r="P445" s="76">
        <v>192</v>
      </c>
      <c r="Q445" s="76">
        <v>3</v>
      </c>
      <c r="R445" s="76">
        <v>3</v>
      </c>
      <c r="S445" s="44" t="s">
        <v>1958</v>
      </c>
      <c r="T445" s="42" t="s">
        <v>70</v>
      </c>
      <c r="U445" s="42" t="s">
        <v>720</v>
      </c>
      <c r="V445" s="42" t="s">
        <v>72</v>
      </c>
      <c r="W445" s="42" t="s">
        <v>70</v>
      </c>
      <c r="X445" s="42" t="s">
        <v>70</v>
      </c>
      <c r="Y445" s="42" t="s">
        <v>70</v>
      </c>
      <c r="Z445" s="44" t="s">
        <v>1333</v>
      </c>
      <c r="AA445" s="44" t="s">
        <v>1927</v>
      </c>
      <c r="AB445" s="44" t="s">
        <v>72</v>
      </c>
      <c r="AC445" s="86"/>
      <c r="AD445" s="87"/>
    </row>
    <row r="446" s="12" customFormat="1" ht="51" spans="1:30">
      <c r="A446" s="42">
        <v>440</v>
      </c>
      <c r="B446" s="97" t="s">
        <v>26</v>
      </c>
      <c r="C446" s="44" t="s">
        <v>1764</v>
      </c>
      <c r="D446" s="44" t="s">
        <v>1969</v>
      </c>
      <c r="E446" s="44" t="s">
        <v>1361</v>
      </c>
      <c r="F446" s="45" t="s">
        <v>1970</v>
      </c>
      <c r="G446" s="54" t="s">
        <v>65</v>
      </c>
      <c r="H446" s="44" t="s">
        <v>66</v>
      </c>
      <c r="I446" s="45" t="s">
        <v>1971</v>
      </c>
      <c r="J446" s="66">
        <v>130</v>
      </c>
      <c r="K446" s="66">
        <v>130</v>
      </c>
      <c r="L446" s="66">
        <v>130</v>
      </c>
      <c r="M446" s="66"/>
      <c r="N446" s="44" t="s">
        <v>137</v>
      </c>
      <c r="O446" s="76">
        <v>88</v>
      </c>
      <c r="P446" s="76">
        <v>300</v>
      </c>
      <c r="Q446" s="76">
        <v>9</v>
      </c>
      <c r="R446" s="76">
        <v>29</v>
      </c>
      <c r="S446" s="55" t="s">
        <v>1972</v>
      </c>
      <c r="T446" s="44" t="s">
        <v>70</v>
      </c>
      <c r="U446" s="44" t="s">
        <v>1973</v>
      </c>
      <c r="V446" s="44" t="s">
        <v>72</v>
      </c>
      <c r="W446" s="44" t="s">
        <v>70</v>
      </c>
      <c r="X446" s="44" t="s">
        <v>70</v>
      </c>
      <c r="Y446" s="44" t="s">
        <v>72</v>
      </c>
      <c r="Z446" s="44" t="s">
        <v>1333</v>
      </c>
      <c r="AA446" s="44" t="s">
        <v>1969</v>
      </c>
      <c r="AB446" s="44" t="s">
        <v>72</v>
      </c>
      <c r="AC446" s="86"/>
      <c r="AD446" s="87"/>
    </row>
    <row r="447" s="12" customFormat="1" ht="51" spans="1:30">
      <c r="A447" s="42">
        <v>441</v>
      </c>
      <c r="B447" s="97" t="s">
        <v>26</v>
      </c>
      <c r="C447" s="44" t="s">
        <v>1793</v>
      </c>
      <c r="D447" s="44" t="s">
        <v>1974</v>
      </c>
      <c r="E447" s="44" t="s">
        <v>1361</v>
      </c>
      <c r="F447" s="45" t="s">
        <v>1975</v>
      </c>
      <c r="G447" s="54" t="s">
        <v>65</v>
      </c>
      <c r="H447" s="44" t="s">
        <v>66</v>
      </c>
      <c r="I447" s="45" t="s">
        <v>1976</v>
      </c>
      <c r="J447" s="66">
        <v>100</v>
      </c>
      <c r="K447" s="66">
        <v>100</v>
      </c>
      <c r="L447" s="66">
        <v>100</v>
      </c>
      <c r="M447" s="66"/>
      <c r="N447" s="44" t="s">
        <v>137</v>
      </c>
      <c r="O447" s="76">
        <v>42</v>
      </c>
      <c r="P447" s="76">
        <v>151</v>
      </c>
      <c r="Q447" s="76">
        <v>6</v>
      </c>
      <c r="R447" s="76">
        <v>17</v>
      </c>
      <c r="S447" s="44" t="s">
        <v>1977</v>
      </c>
      <c r="T447" s="44" t="s">
        <v>70</v>
      </c>
      <c r="U447" s="44" t="s">
        <v>720</v>
      </c>
      <c r="V447" s="44" t="s">
        <v>165</v>
      </c>
      <c r="W447" s="44" t="s">
        <v>70</v>
      </c>
      <c r="X447" s="44" t="s">
        <v>165</v>
      </c>
      <c r="Y447" s="44" t="s">
        <v>72</v>
      </c>
      <c r="Z447" s="44" t="s">
        <v>1333</v>
      </c>
      <c r="AA447" s="44" t="s">
        <v>1974</v>
      </c>
      <c r="AB447" s="44" t="s">
        <v>72</v>
      </c>
      <c r="AC447" s="86"/>
      <c r="AD447" s="87"/>
    </row>
    <row r="448" s="12" customFormat="1" ht="89.25" spans="1:30">
      <c r="A448" s="42">
        <v>442</v>
      </c>
      <c r="B448" s="97" t="s">
        <v>26</v>
      </c>
      <c r="C448" s="44" t="s">
        <v>1764</v>
      </c>
      <c r="D448" s="44" t="s">
        <v>1978</v>
      </c>
      <c r="E448" s="44" t="s">
        <v>1361</v>
      </c>
      <c r="F448" s="45" t="s">
        <v>1979</v>
      </c>
      <c r="G448" s="54" t="s">
        <v>65</v>
      </c>
      <c r="H448" s="44" t="s">
        <v>66</v>
      </c>
      <c r="I448" s="45" t="s">
        <v>1980</v>
      </c>
      <c r="J448" s="66">
        <v>30</v>
      </c>
      <c r="K448" s="66">
        <v>30</v>
      </c>
      <c r="L448" s="66">
        <v>30</v>
      </c>
      <c r="M448" s="66">
        <v>0</v>
      </c>
      <c r="N448" s="44" t="s">
        <v>137</v>
      </c>
      <c r="O448" s="76">
        <v>983</v>
      </c>
      <c r="P448" s="76">
        <v>3077</v>
      </c>
      <c r="Q448" s="76">
        <v>37</v>
      </c>
      <c r="R448" s="76">
        <v>131</v>
      </c>
      <c r="S448" s="55" t="s">
        <v>1943</v>
      </c>
      <c r="T448" s="44" t="s">
        <v>70</v>
      </c>
      <c r="U448" s="44" t="s">
        <v>1981</v>
      </c>
      <c r="V448" s="44" t="s">
        <v>72</v>
      </c>
      <c r="W448" s="44" t="s">
        <v>72</v>
      </c>
      <c r="X448" s="88"/>
      <c r="Y448" s="88"/>
      <c r="Z448" s="44" t="s">
        <v>1333</v>
      </c>
      <c r="AA448" s="44" t="s">
        <v>1978</v>
      </c>
      <c r="AB448" s="44" t="s">
        <v>72</v>
      </c>
      <c r="AC448" s="86"/>
      <c r="AD448" s="87"/>
    </row>
    <row r="449" s="12" customFormat="1" ht="63.75" spans="1:30">
      <c r="A449" s="42">
        <v>443</v>
      </c>
      <c r="B449" s="97" t="s">
        <v>26</v>
      </c>
      <c r="C449" s="102"/>
      <c r="D449" s="102"/>
      <c r="E449" s="44" t="s">
        <v>317</v>
      </c>
      <c r="F449" s="45" t="s">
        <v>1982</v>
      </c>
      <c r="G449" s="54" t="s">
        <v>65</v>
      </c>
      <c r="H449" s="44" t="s">
        <v>66</v>
      </c>
      <c r="I449" s="45" t="s">
        <v>1983</v>
      </c>
      <c r="J449" s="66">
        <v>280</v>
      </c>
      <c r="K449" s="66">
        <v>280</v>
      </c>
      <c r="L449" s="66">
        <v>280</v>
      </c>
      <c r="M449" s="66"/>
      <c r="N449" s="44" t="s">
        <v>125</v>
      </c>
      <c r="O449" s="76">
        <v>238</v>
      </c>
      <c r="P449" s="76">
        <v>477</v>
      </c>
      <c r="Q449" s="76">
        <v>238</v>
      </c>
      <c r="R449" s="76">
        <v>477</v>
      </c>
      <c r="S449" s="44" t="s">
        <v>1984</v>
      </c>
      <c r="T449" s="44" t="s">
        <v>70</v>
      </c>
      <c r="U449" s="44" t="s">
        <v>164</v>
      </c>
      <c r="V449" s="44" t="s">
        <v>72</v>
      </c>
      <c r="W449" s="44" t="s">
        <v>70</v>
      </c>
      <c r="X449" s="44" t="s">
        <v>70</v>
      </c>
      <c r="Y449" s="44" t="s">
        <v>70</v>
      </c>
      <c r="Z449" s="44" t="s">
        <v>1421</v>
      </c>
      <c r="AA449" s="44" t="s">
        <v>1498</v>
      </c>
      <c r="AB449" s="44" t="s">
        <v>72</v>
      </c>
      <c r="AC449" s="86"/>
      <c r="AD449" s="87"/>
    </row>
    <row r="450" s="12" customFormat="1" ht="29.25" spans="1:30">
      <c r="A450" s="42">
        <v>444</v>
      </c>
      <c r="B450" s="97" t="s">
        <v>26</v>
      </c>
      <c r="C450" s="44" t="s">
        <v>1764</v>
      </c>
      <c r="D450" s="44" t="s">
        <v>1780</v>
      </c>
      <c r="E450" s="44" t="s">
        <v>115</v>
      </c>
      <c r="F450" s="45" t="s">
        <v>1985</v>
      </c>
      <c r="G450" s="54">
        <v>2025</v>
      </c>
      <c r="H450" s="44" t="s">
        <v>66</v>
      </c>
      <c r="I450" s="45" t="s">
        <v>1986</v>
      </c>
      <c r="J450" s="66">
        <v>110</v>
      </c>
      <c r="K450" s="66">
        <v>110</v>
      </c>
      <c r="L450" s="66">
        <v>110</v>
      </c>
      <c r="M450" s="66"/>
      <c r="N450" s="44" t="s">
        <v>82</v>
      </c>
      <c r="O450" s="76">
        <v>259</v>
      </c>
      <c r="P450" s="76">
        <v>388</v>
      </c>
      <c r="Q450" s="76">
        <v>5</v>
      </c>
      <c r="R450" s="76">
        <v>16</v>
      </c>
      <c r="S450" s="44" t="s">
        <v>1752</v>
      </c>
      <c r="T450" s="44" t="s">
        <v>70</v>
      </c>
      <c r="U450" s="44"/>
      <c r="V450" s="44" t="s">
        <v>72</v>
      </c>
      <c r="W450" s="44" t="s">
        <v>70</v>
      </c>
      <c r="X450" s="44" t="s">
        <v>70</v>
      </c>
      <c r="Y450" s="44" t="s">
        <v>72</v>
      </c>
      <c r="Z450" s="44" t="s">
        <v>1291</v>
      </c>
      <c r="AA450" s="44" t="s">
        <v>1784</v>
      </c>
      <c r="AB450" s="44" t="s">
        <v>72</v>
      </c>
      <c r="AC450" s="86"/>
      <c r="AD450" s="87"/>
    </row>
    <row r="451" s="12" customFormat="1" ht="29.25" spans="1:30">
      <c r="A451" s="42">
        <v>445</v>
      </c>
      <c r="B451" s="97" t="s">
        <v>26</v>
      </c>
      <c r="C451" s="44" t="s">
        <v>1764</v>
      </c>
      <c r="D451" s="44" t="s">
        <v>1780</v>
      </c>
      <c r="E451" s="44" t="s">
        <v>115</v>
      </c>
      <c r="F451" s="45" t="s">
        <v>1987</v>
      </c>
      <c r="G451" s="54">
        <v>2025</v>
      </c>
      <c r="H451" s="44" t="s">
        <v>66</v>
      </c>
      <c r="I451" s="45" t="s">
        <v>1986</v>
      </c>
      <c r="J451" s="66">
        <v>80</v>
      </c>
      <c r="K451" s="66">
        <v>80</v>
      </c>
      <c r="L451" s="66">
        <v>80</v>
      </c>
      <c r="M451" s="66"/>
      <c r="N451" s="44" t="s">
        <v>82</v>
      </c>
      <c r="O451" s="76">
        <v>285</v>
      </c>
      <c r="P451" s="76">
        <v>499</v>
      </c>
      <c r="Q451" s="76">
        <v>47</v>
      </c>
      <c r="R451" s="76">
        <v>133</v>
      </c>
      <c r="S451" s="44" t="s">
        <v>1802</v>
      </c>
      <c r="T451" s="44" t="s">
        <v>70</v>
      </c>
      <c r="U451" s="44"/>
      <c r="V451" s="44" t="s">
        <v>72</v>
      </c>
      <c r="W451" s="44" t="s">
        <v>70</v>
      </c>
      <c r="X451" s="44" t="s">
        <v>165</v>
      </c>
      <c r="Y451" s="44" t="s">
        <v>70</v>
      </c>
      <c r="Z451" s="44" t="s">
        <v>1291</v>
      </c>
      <c r="AA451" s="44" t="s">
        <v>1988</v>
      </c>
      <c r="AB451" s="44" t="s">
        <v>72</v>
      </c>
      <c r="AC451" s="86"/>
      <c r="AD451" s="87"/>
    </row>
    <row r="452" s="12" customFormat="1" ht="51" spans="1:30">
      <c r="A452" s="42">
        <v>446</v>
      </c>
      <c r="B452" s="97" t="s">
        <v>26</v>
      </c>
      <c r="C452" s="44" t="s">
        <v>1764</v>
      </c>
      <c r="D452" s="44" t="s">
        <v>1989</v>
      </c>
      <c r="E452" s="44" t="s">
        <v>580</v>
      </c>
      <c r="F452" s="45" t="s">
        <v>1990</v>
      </c>
      <c r="G452" s="54">
        <v>2025</v>
      </c>
      <c r="H452" s="44" t="s">
        <v>66</v>
      </c>
      <c r="I452" s="45" t="s">
        <v>1991</v>
      </c>
      <c r="J452" s="66">
        <v>100</v>
      </c>
      <c r="K452" s="66">
        <v>100</v>
      </c>
      <c r="L452" s="66">
        <v>100</v>
      </c>
      <c r="M452" s="66"/>
      <c r="N452" s="44" t="s">
        <v>82</v>
      </c>
      <c r="O452" s="76">
        <v>822</v>
      </c>
      <c r="P452" s="76">
        <v>2900</v>
      </c>
      <c r="Q452" s="76">
        <v>38</v>
      </c>
      <c r="R452" s="76">
        <v>122</v>
      </c>
      <c r="S452" s="44" t="s">
        <v>1992</v>
      </c>
      <c r="T452" s="44" t="s">
        <v>70</v>
      </c>
      <c r="U452" s="44" t="s">
        <v>164</v>
      </c>
      <c r="V452" s="44" t="s">
        <v>72</v>
      </c>
      <c r="W452" s="44" t="s">
        <v>70</v>
      </c>
      <c r="X452" s="44" t="s">
        <v>70</v>
      </c>
      <c r="Y452" s="44" t="s">
        <v>72</v>
      </c>
      <c r="Z452" s="44" t="s">
        <v>1291</v>
      </c>
      <c r="AA452" s="44" t="s">
        <v>1784</v>
      </c>
      <c r="AB452" s="44" t="s">
        <v>72</v>
      </c>
      <c r="AC452" s="86"/>
      <c r="AD452" s="87"/>
    </row>
    <row r="453" s="12" customFormat="1" ht="25.5" spans="1:30">
      <c r="A453" s="42">
        <v>447</v>
      </c>
      <c r="B453" s="97" t="s">
        <v>26</v>
      </c>
      <c r="C453" s="44" t="s">
        <v>1804</v>
      </c>
      <c r="D453" s="44" t="s">
        <v>1810</v>
      </c>
      <c r="E453" s="44" t="s">
        <v>115</v>
      </c>
      <c r="F453" s="45" t="s">
        <v>1993</v>
      </c>
      <c r="G453" s="54">
        <v>2025</v>
      </c>
      <c r="H453" s="44" t="s">
        <v>66</v>
      </c>
      <c r="I453" s="45" t="s">
        <v>1994</v>
      </c>
      <c r="J453" s="66">
        <v>100</v>
      </c>
      <c r="K453" s="66">
        <v>100</v>
      </c>
      <c r="L453" s="66">
        <v>100</v>
      </c>
      <c r="M453" s="66"/>
      <c r="N453" s="44" t="s">
        <v>82</v>
      </c>
      <c r="O453" s="76">
        <v>285</v>
      </c>
      <c r="P453" s="76">
        <v>499</v>
      </c>
      <c r="Q453" s="76">
        <v>47</v>
      </c>
      <c r="R453" s="76">
        <v>133</v>
      </c>
      <c r="S453" s="44" t="s">
        <v>1802</v>
      </c>
      <c r="T453" s="44" t="s">
        <v>70</v>
      </c>
      <c r="U453" s="44"/>
      <c r="V453" s="44" t="s">
        <v>72</v>
      </c>
      <c r="W453" s="44" t="s">
        <v>70</v>
      </c>
      <c r="X453" s="44" t="s">
        <v>165</v>
      </c>
      <c r="Y453" s="44" t="s">
        <v>70</v>
      </c>
      <c r="Z453" s="44" t="s">
        <v>1291</v>
      </c>
      <c r="AA453" s="44" t="s">
        <v>1988</v>
      </c>
      <c r="AB453" s="44" t="s">
        <v>72</v>
      </c>
      <c r="AC453" s="86"/>
      <c r="AD453" s="87"/>
    </row>
    <row r="454" s="12" customFormat="1" ht="38.25" spans="1:30">
      <c r="A454" s="42">
        <v>448</v>
      </c>
      <c r="B454" s="97" t="s">
        <v>26</v>
      </c>
      <c r="C454" s="44" t="s">
        <v>26</v>
      </c>
      <c r="D454" s="44" t="s">
        <v>1995</v>
      </c>
      <c r="E454" s="44" t="s">
        <v>122</v>
      </c>
      <c r="F454" s="45" t="s">
        <v>1996</v>
      </c>
      <c r="G454" s="54">
        <v>2025</v>
      </c>
      <c r="H454" s="44" t="s">
        <v>66</v>
      </c>
      <c r="I454" s="45" t="s">
        <v>1997</v>
      </c>
      <c r="J454" s="66">
        <v>400</v>
      </c>
      <c r="K454" s="66">
        <v>400</v>
      </c>
      <c r="L454" s="66">
        <v>400</v>
      </c>
      <c r="M454" s="66"/>
      <c r="N454" s="44" t="s">
        <v>82</v>
      </c>
      <c r="O454" s="76">
        <v>1052</v>
      </c>
      <c r="P454" s="76">
        <v>2987</v>
      </c>
      <c r="Q454" s="76">
        <v>76</v>
      </c>
      <c r="R454" s="76">
        <v>210</v>
      </c>
      <c r="S454" s="44" t="s">
        <v>1998</v>
      </c>
      <c r="T454" s="44" t="s">
        <v>70</v>
      </c>
      <c r="U454" s="44" t="s">
        <v>164</v>
      </c>
      <c r="V454" s="44" t="s">
        <v>72</v>
      </c>
      <c r="W454" s="44" t="s">
        <v>70</v>
      </c>
      <c r="X454" s="44" t="s">
        <v>72</v>
      </c>
      <c r="Y454" s="44" t="s">
        <v>72</v>
      </c>
      <c r="Z454" s="44" t="s">
        <v>1291</v>
      </c>
      <c r="AA454" s="44"/>
      <c r="AB454" s="44" t="s">
        <v>72</v>
      </c>
      <c r="AC454" s="86"/>
      <c r="AD454" s="87"/>
    </row>
    <row r="455" s="12" customFormat="1" ht="38.25" spans="1:30">
      <c r="A455" s="42">
        <v>449</v>
      </c>
      <c r="B455" s="97" t="s">
        <v>26</v>
      </c>
      <c r="C455" s="108" t="s">
        <v>1999</v>
      </c>
      <c r="D455" s="125"/>
      <c r="E455" s="44" t="s">
        <v>2000</v>
      </c>
      <c r="F455" s="45" t="s">
        <v>2001</v>
      </c>
      <c r="G455" s="54">
        <v>2025</v>
      </c>
      <c r="H455" s="44" t="s">
        <v>66</v>
      </c>
      <c r="I455" s="45" t="s">
        <v>2002</v>
      </c>
      <c r="J455" s="66">
        <v>265</v>
      </c>
      <c r="K455" s="66">
        <v>265</v>
      </c>
      <c r="L455" s="66">
        <v>265</v>
      </c>
      <c r="M455" s="66"/>
      <c r="N455" s="44" t="s">
        <v>2003</v>
      </c>
      <c r="O455" s="76">
        <v>4281</v>
      </c>
      <c r="P455" s="76">
        <v>13067</v>
      </c>
      <c r="Q455" s="76">
        <v>670</v>
      </c>
      <c r="R455" s="76">
        <v>2629</v>
      </c>
      <c r="S455" s="44" t="s">
        <v>2004</v>
      </c>
      <c r="T455" s="44" t="s">
        <v>70</v>
      </c>
      <c r="U455" s="44"/>
      <c r="V455" s="44"/>
      <c r="W455" s="44" t="s">
        <v>70</v>
      </c>
      <c r="X455" s="44" t="s">
        <v>70</v>
      </c>
      <c r="Y455" s="44" t="s">
        <v>70</v>
      </c>
      <c r="Z455" s="44" t="s">
        <v>2005</v>
      </c>
      <c r="AA455" s="44"/>
      <c r="AB455" s="44" t="s">
        <v>72</v>
      </c>
      <c r="AC455" s="86"/>
      <c r="AD455" s="87"/>
    </row>
    <row r="456" s="12" customFormat="1" ht="25.5" spans="1:30">
      <c r="A456" s="42">
        <v>450</v>
      </c>
      <c r="B456" s="97" t="s">
        <v>26</v>
      </c>
      <c r="C456" s="44" t="s">
        <v>1999</v>
      </c>
      <c r="D456" s="44"/>
      <c r="E456" s="44" t="s">
        <v>2006</v>
      </c>
      <c r="F456" s="45" t="s">
        <v>2007</v>
      </c>
      <c r="G456" s="54" t="s">
        <v>65</v>
      </c>
      <c r="H456" s="44" t="s">
        <v>66</v>
      </c>
      <c r="I456" s="45" t="s">
        <v>2008</v>
      </c>
      <c r="J456" s="66">
        <v>150</v>
      </c>
      <c r="K456" s="66">
        <v>150</v>
      </c>
      <c r="L456" s="66">
        <v>150</v>
      </c>
      <c r="M456" s="66"/>
      <c r="N456" s="44" t="s">
        <v>82</v>
      </c>
      <c r="O456" s="76">
        <v>500</v>
      </c>
      <c r="P456" s="76">
        <v>500</v>
      </c>
      <c r="Q456" s="76">
        <v>500</v>
      </c>
      <c r="R456" s="76">
        <v>500</v>
      </c>
      <c r="S456" s="55" t="s">
        <v>2009</v>
      </c>
      <c r="T456" s="44" t="s">
        <v>72</v>
      </c>
      <c r="U456" s="44" t="s">
        <v>164</v>
      </c>
      <c r="V456" s="44" t="s">
        <v>165</v>
      </c>
      <c r="W456" s="44" t="s">
        <v>70</v>
      </c>
      <c r="X456" s="44" t="s">
        <v>70</v>
      </c>
      <c r="Y456" s="44" t="s">
        <v>70</v>
      </c>
      <c r="Z456" s="44" t="s">
        <v>1291</v>
      </c>
      <c r="AA456" s="44" t="s">
        <v>2010</v>
      </c>
      <c r="AB456" s="44" t="s">
        <v>72</v>
      </c>
      <c r="AC456" s="86"/>
      <c r="AD456" s="87"/>
    </row>
    <row r="457" s="12" customFormat="1" ht="25.5" spans="1:30">
      <c r="A457" s="42">
        <v>451</v>
      </c>
      <c r="B457" s="97" t="s">
        <v>26</v>
      </c>
      <c r="C457" s="44" t="s">
        <v>1999</v>
      </c>
      <c r="D457" s="44"/>
      <c r="E457" s="44" t="s">
        <v>167</v>
      </c>
      <c r="F457" s="65" t="s">
        <v>2011</v>
      </c>
      <c r="G457" s="54" t="s">
        <v>65</v>
      </c>
      <c r="H457" s="44" t="s">
        <v>66</v>
      </c>
      <c r="I457" s="45" t="s">
        <v>2012</v>
      </c>
      <c r="J457" s="66">
        <v>200</v>
      </c>
      <c r="K457" s="66">
        <v>200</v>
      </c>
      <c r="L457" s="66">
        <v>200</v>
      </c>
      <c r="M457" s="68"/>
      <c r="N457" s="44" t="s">
        <v>1404</v>
      </c>
      <c r="O457" s="76">
        <v>800</v>
      </c>
      <c r="P457" s="76">
        <v>800</v>
      </c>
      <c r="Q457" s="76">
        <v>800</v>
      </c>
      <c r="R457" s="76">
        <v>800</v>
      </c>
      <c r="S457" s="45" t="s">
        <v>2013</v>
      </c>
      <c r="T457" s="44" t="s">
        <v>72</v>
      </c>
      <c r="U457" s="45" t="s">
        <v>171</v>
      </c>
      <c r="V457" s="44" t="s">
        <v>165</v>
      </c>
      <c r="W457" s="44" t="s">
        <v>70</v>
      </c>
      <c r="X457" s="44" t="s">
        <v>70</v>
      </c>
      <c r="Y457" s="44" t="s">
        <v>70</v>
      </c>
      <c r="Z457" s="44" t="s">
        <v>1728</v>
      </c>
      <c r="AA457" s="44" t="s">
        <v>166</v>
      </c>
      <c r="AB457" s="44" t="s">
        <v>72</v>
      </c>
      <c r="AC457" s="86"/>
      <c r="AD457" s="87"/>
    </row>
    <row r="458" s="12" customFormat="1" ht="38.25" spans="1:30">
      <c r="A458" s="42">
        <v>452</v>
      </c>
      <c r="B458" s="97" t="s">
        <v>26</v>
      </c>
      <c r="C458" s="44" t="s">
        <v>1999</v>
      </c>
      <c r="D458" s="44"/>
      <c r="E458" s="44" t="s">
        <v>160</v>
      </c>
      <c r="F458" s="65" t="s">
        <v>2014</v>
      </c>
      <c r="G458" s="54" t="s">
        <v>65</v>
      </c>
      <c r="H458" s="44" t="s">
        <v>66</v>
      </c>
      <c r="I458" s="45" t="s">
        <v>2015</v>
      </c>
      <c r="J458" s="66">
        <v>200</v>
      </c>
      <c r="K458" s="66">
        <v>200</v>
      </c>
      <c r="L458" s="66">
        <v>200</v>
      </c>
      <c r="M458" s="68"/>
      <c r="N458" s="44" t="s">
        <v>82</v>
      </c>
      <c r="O458" s="76">
        <v>3000</v>
      </c>
      <c r="P458" s="76">
        <v>3000</v>
      </c>
      <c r="Q458" s="76">
        <v>3000</v>
      </c>
      <c r="R458" s="76">
        <v>3000</v>
      </c>
      <c r="S458" s="45" t="s">
        <v>2016</v>
      </c>
      <c r="T458" s="44" t="s">
        <v>72</v>
      </c>
      <c r="U458" s="45" t="s">
        <v>720</v>
      </c>
      <c r="V458" s="44" t="s">
        <v>165</v>
      </c>
      <c r="W458" s="44" t="s">
        <v>70</v>
      </c>
      <c r="X458" s="44" t="s">
        <v>70</v>
      </c>
      <c r="Y458" s="44" t="s">
        <v>70</v>
      </c>
      <c r="Z458" s="44" t="s">
        <v>1291</v>
      </c>
      <c r="AA458" s="44" t="s">
        <v>166</v>
      </c>
      <c r="AB458" s="44" t="s">
        <v>72</v>
      </c>
      <c r="AC458" s="86"/>
      <c r="AD458" s="87"/>
    </row>
    <row r="459" s="12" customFormat="1" ht="38.25" spans="1:30">
      <c r="A459" s="42">
        <v>453</v>
      </c>
      <c r="B459" s="97" t="s">
        <v>26</v>
      </c>
      <c r="C459" s="44" t="s">
        <v>1999</v>
      </c>
      <c r="D459" s="44"/>
      <c r="E459" s="44" t="s">
        <v>417</v>
      </c>
      <c r="F459" s="65" t="s">
        <v>2017</v>
      </c>
      <c r="G459" s="54" t="s">
        <v>65</v>
      </c>
      <c r="H459" s="44" t="s">
        <v>66</v>
      </c>
      <c r="I459" s="45" t="s">
        <v>2018</v>
      </c>
      <c r="J459" s="66">
        <v>60</v>
      </c>
      <c r="K459" s="66">
        <v>60</v>
      </c>
      <c r="L459" s="66">
        <v>60</v>
      </c>
      <c r="M459" s="68"/>
      <c r="N459" s="44" t="s">
        <v>176</v>
      </c>
      <c r="O459" s="76">
        <v>200</v>
      </c>
      <c r="P459" s="76">
        <v>200</v>
      </c>
      <c r="Q459" s="76">
        <v>200</v>
      </c>
      <c r="R459" s="76">
        <v>200</v>
      </c>
      <c r="S459" s="45" t="s">
        <v>2019</v>
      </c>
      <c r="T459" s="44" t="s">
        <v>72</v>
      </c>
      <c r="U459" s="45" t="s">
        <v>171</v>
      </c>
      <c r="V459" s="44" t="s">
        <v>165</v>
      </c>
      <c r="W459" s="44" t="s">
        <v>70</v>
      </c>
      <c r="X459" s="44" t="s">
        <v>70</v>
      </c>
      <c r="Y459" s="44" t="s">
        <v>70</v>
      </c>
      <c r="Z459" s="44" t="s">
        <v>2020</v>
      </c>
      <c r="AA459" s="44" t="s">
        <v>166</v>
      </c>
      <c r="AB459" s="44" t="s">
        <v>72</v>
      </c>
      <c r="AC459" s="86"/>
      <c r="AD459" s="87"/>
    </row>
    <row r="460" s="12" customFormat="1" ht="38.25" spans="1:30">
      <c r="A460" s="42">
        <v>454</v>
      </c>
      <c r="B460" s="97" t="s">
        <v>26</v>
      </c>
      <c r="C460" s="44" t="s">
        <v>1999</v>
      </c>
      <c r="D460" s="44"/>
      <c r="E460" s="44" t="s">
        <v>417</v>
      </c>
      <c r="F460" s="65" t="s">
        <v>2021</v>
      </c>
      <c r="G460" s="54" t="s">
        <v>65</v>
      </c>
      <c r="H460" s="44" t="s">
        <v>66</v>
      </c>
      <c r="I460" s="45" t="s">
        <v>2022</v>
      </c>
      <c r="J460" s="66">
        <v>35</v>
      </c>
      <c r="K460" s="66">
        <v>35</v>
      </c>
      <c r="L460" s="66">
        <v>35</v>
      </c>
      <c r="M460" s="68"/>
      <c r="N460" s="44" t="s">
        <v>176</v>
      </c>
      <c r="O460" s="76">
        <v>700</v>
      </c>
      <c r="P460" s="76">
        <v>700</v>
      </c>
      <c r="Q460" s="76">
        <v>700</v>
      </c>
      <c r="R460" s="76">
        <v>700</v>
      </c>
      <c r="S460" s="45" t="s">
        <v>2019</v>
      </c>
      <c r="T460" s="44" t="s">
        <v>72</v>
      </c>
      <c r="U460" s="45" t="s">
        <v>171</v>
      </c>
      <c r="V460" s="44" t="s">
        <v>165</v>
      </c>
      <c r="W460" s="44" t="s">
        <v>70</v>
      </c>
      <c r="X460" s="44" t="s">
        <v>70</v>
      </c>
      <c r="Y460" s="44" t="s">
        <v>70</v>
      </c>
      <c r="Z460" s="44" t="s">
        <v>2020</v>
      </c>
      <c r="AA460" s="44" t="s">
        <v>166</v>
      </c>
      <c r="AB460" s="44" t="s">
        <v>72</v>
      </c>
      <c r="AC460" s="86"/>
      <c r="AD460" s="87"/>
    </row>
    <row r="461" s="12" customFormat="1" ht="12.75" spans="1:30">
      <c r="A461" s="42">
        <v>455</v>
      </c>
      <c r="B461" s="97" t="s">
        <v>26</v>
      </c>
      <c r="C461" s="44" t="s">
        <v>1999</v>
      </c>
      <c r="D461" s="44"/>
      <c r="E461" s="44" t="s">
        <v>407</v>
      </c>
      <c r="F461" s="65" t="s">
        <v>2023</v>
      </c>
      <c r="G461" s="54" t="s">
        <v>65</v>
      </c>
      <c r="H461" s="44" t="s">
        <v>66</v>
      </c>
      <c r="I461" s="45" t="s">
        <v>2024</v>
      </c>
      <c r="J461" s="66">
        <v>432</v>
      </c>
      <c r="K461" s="66">
        <v>432</v>
      </c>
      <c r="L461" s="66">
        <v>432</v>
      </c>
      <c r="M461" s="68"/>
      <c r="N461" s="44" t="s">
        <v>176</v>
      </c>
      <c r="O461" s="76">
        <v>600</v>
      </c>
      <c r="P461" s="76">
        <v>600</v>
      </c>
      <c r="Q461" s="76">
        <v>600</v>
      </c>
      <c r="R461" s="76">
        <v>600</v>
      </c>
      <c r="S461" s="45" t="s">
        <v>2025</v>
      </c>
      <c r="T461" s="44" t="s">
        <v>72</v>
      </c>
      <c r="U461" s="45" t="s">
        <v>171</v>
      </c>
      <c r="V461" s="44" t="s">
        <v>165</v>
      </c>
      <c r="W461" s="44" t="s">
        <v>70</v>
      </c>
      <c r="X461" s="44" t="s">
        <v>70</v>
      </c>
      <c r="Y461" s="44" t="s">
        <v>70</v>
      </c>
      <c r="Z461" s="44" t="s">
        <v>1291</v>
      </c>
      <c r="AA461" s="44" t="s">
        <v>166</v>
      </c>
      <c r="AB461" s="44" t="s">
        <v>72</v>
      </c>
      <c r="AC461" s="86"/>
      <c r="AD461" s="87"/>
    </row>
    <row r="462" s="12" customFormat="1" ht="38.25" spans="1:30">
      <c r="A462" s="42">
        <v>456</v>
      </c>
      <c r="B462" s="97" t="s">
        <v>26</v>
      </c>
      <c r="C462" s="44" t="s">
        <v>1999</v>
      </c>
      <c r="D462" s="44"/>
      <c r="E462" s="44" t="s">
        <v>2026</v>
      </c>
      <c r="F462" s="65" t="s">
        <v>2027</v>
      </c>
      <c r="G462" s="54" t="s">
        <v>65</v>
      </c>
      <c r="H462" s="44" t="s">
        <v>66</v>
      </c>
      <c r="I462" s="45" t="s">
        <v>2028</v>
      </c>
      <c r="J462" s="66">
        <v>250</v>
      </c>
      <c r="K462" s="66">
        <v>250</v>
      </c>
      <c r="L462" s="66">
        <v>250</v>
      </c>
      <c r="M462" s="68"/>
      <c r="N462" s="44" t="s">
        <v>176</v>
      </c>
      <c r="O462" s="76">
        <v>1000</v>
      </c>
      <c r="P462" s="76">
        <v>1000</v>
      </c>
      <c r="Q462" s="76">
        <v>1000</v>
      </c>
      <c r="R462" s="76">
        <v>1000</v>
      </c>
      <c r="S462" s="45" t="s">
        <v>2029</v>
      </c>
      <c r="T462" s="44" t="s">
        <v>72</v>
      </c>
      <c r="U462" s="45" t="s">
        <v>171</v>
      </c>
      <c r="V462" s="44" t="s">
        <v>165</v>
      </c>
      <c r="W462" s="44" t="s">
        <v>70</v>
      </c>
      <c r="X462" s="44" t="s">
        <v>70</v>
      </c>
      <c r="Y462" s="44" t="s">
        <v>70</v>
      </c>
      <c r="Z462" s="44" t="s">
        <v>2020</v>
      </c>
      <c r="AA462" s="44" t="s">
        <v>166</v>
      </c>
      <c r="AB462" s="44" t="s">
        <v>72</v>
      </c>
      <c r="AC462" s="86"/>
      <c r="AD462" s="87"/>
    </row>
    <row r="463" s="12" customFormat="1" ht="25.5" spans="1:30">
      <c r="A463" s="42">
        <v>457</v>
      </c>
      <c r="B463" s="97" t="s">
        <v>26</v>
      </c>
      <c r="C463" s="44" t="s">
        <v>1999</v>
      </c>
      <c r="D463" s="44"/>
      <c r="E463" s="44" t="s">
        <v>1741</v>
      </c>
      <c r="F463" s="65" t="s">
        <v>2030</v>
      </c>
      <c r="G463" s="54" t="s">
        <v>65</v>
      </c>
      <c r="H463" s="44" t="s">
        <v>66</v>
      </c>
      <c r="I463" s="45" t="s">
        <v>2031</v>
      </c>
      <c r="J463" s="66">
        <v>50</v>
      </c>
      <c r="K463" s="66">
        <v>50</v>
      </c>
      <c r="L463" s="68">
        <v>50</v>
      </c>
      <c r="M463" s="68"/>
      <c r="N463" s="44" t="s">
        <v>176</v>
      </c>
      <c r="O463" s="76">
        <v>500</v>
      </c>
      <c r="P463" s="76">
        <v>500</v>
      </c>
      <c r="Q463" s="76">
        <v>500</v>
      </c>
      <c r="R463" s="76">
        <v>500</v>
      </c>
      <c r="S463" s="55" t="s">
        <v>2032</v>
      </c>
      <c r="T463" s="44" t="s">
        <v>72</v>
      </c>
      <c r="U463" s="44" t="s">
        <v>164</v>
      </c>
      <c r="V463" s="44" t="s">
        <v>165</v>
      </c>
      <c r="W463" s="44" t="s">
        <v>70</v>
      </c>
      <c r="X463" s="44" t="s">
        <v>70</v>
      </c>
      <c r="Y463" s="44" t="s">
        <v>70</v>
      </c>
      <c r="Z463" s="44" t="s">
        <v>1291</v>
      </c>
      <c r="AA463" s="44" t="s">
        <v>166</v>
      </c>
      <c r="AB463" s="44" t="s">
        <v>72</v>
      </c>
      <c r="AC463" s="86"/>
      <c r="AD463" s="87"/>
    </row>
    <row r="464" s="17" customFormat="1" ht="51" spans="1:30">
      <c r="A464" s="42">
        <v>458</v>
      </c>
      <c r="B464" s="42" t="s">
        <v>27</v>
      </c>
      <c r="C464" s="42" t="s">
        <v>2033</v>
      </c>
      <c r="D464" s="42" t="s">
        <v>2034</v>
      </c>
      <c r="E464" s="44" t="s">
        <v>89</v>
      </c>
      <c r="F464" s="48" t="s">
        <v>2035</v>
      </c>
      <c r="G464" s="54" t="s">
        <v>65</v>
      </c>
      <c r="H464" s="48" t="s">
        <v>66</v>
      </c>
      <c r="I464" s="65" t="s">
        <v>2036</v>
      </c>
      <c r="J464" s="66">
        <f t="shared" ref="J464:J468" si="8">K464</f>
        <v>66.76</v>
      </c>
      <c r="K464" s="66">
        <f t="shared" ref="K464:K468" si="9">SUM(L464:M464)</f>
        <v>66.76</v>
      </c>
      <c r="L464" s="66">
        <v>66.76</v>
      </c>
      <c r="M464" s="66">
        <v>0</v>
      </c>
      <c r="N464" s="42" t="s">
        <v>1191</v>
      </c>
      <c r="O464" s="76">
        <v>321</v>
      </c>
      <c r="P464" s="76">
        <v>1167</v>
      </c>
      <c r="Q464" s="76">
        <v>1</v>
      </c>
      <c r="R464" s="76">
        <v>4</v>
      </c>
      <c r="S464" s="82" t="s">
        <v>2037</v>
      </c>
      <c r="T464" s="82" t="s">
        <v>70</v>
      </c>
      <c r="U464" s="44" t="s">
        <v>171</v>
      </c>
      <c r="V464" s="42" t="s">
        <v>72</v>
      </c>
      <c r="W464" s="42" t="s">
        <v>70</v>
      </c>
      <c r="X464" s="42" t="s">
        <v>70</v>
      </c>
      <c r="Y464" s="42" t="s">
        <v>70</v>
      </c>
      <c r="Z464" s="42" t="s">
        <v>2038</v>
      </c>
      <c r="AA464" s="57" t="s">
        <v>2039</v>
      </c>
      <c r="AB464" s="42" t="s">
        <v>72</v>
      </c>
      <c r="AC464" s="48"/>
      <c r="AD464" s="87"/>
    </row>
    <row r="465" s="18" customFormat="1" ht="38.25" spans="1:30">
      <c r="A465" s="42">
        <v>459</v>
      </c>
      <c r="B465" s="42" t="s">
        <v>27</v>
      </c>
      <c r="C465" s="42" t="s">
        <v>2033</v>
      </c>
      <c r="D465" s="42" t="s">
        <v>2040</v>
      </c>
      <c r="E465" s="44" t="s">
        <v>1361</v>
      </c>
      <c r="F465" s="44" t="s">
        <v>2041</v>
      </c>
      <c r="G465" s="54" t="s">
        <v>65</v>
      </c>
      <c r="H465" s="44" t="s">
        <v>66</v>
      </c>
      <c r="I465" s="45" t="s">
        <v>2042</v>
      </c>
      <c r="J465" s="66">
        <f t="shared" si="8"/>
        <v>100</v>
      </c>
      <c r="K465" s="66">
        <f t="shared" si="9"/>
        <v>100</v>
      </c>
      <c r="L465" s="66">
        <v>100</v>
      </c>
      <c r="M465" s="66"/>
      <c r="N465" s="44" t="s">
        <v>137</v>
      </c>
      <c r="O465" s="76">
        <v>46</v>
      </c>
      <c r="P465" s="76">
        <v>199</v>
      </c>
      <c r="Q465" s="76">
        <v>0</v>
      </c>
      <c r="R465" s="76">
        <v>0</v>
      </c>
      <c r="S465" s="44" t="s">
        <v>2043</v>
      </c>
      <c r="T465" s="44" t="s">
        <v>70</v>
      </c>
      <c r="U465" s="44" t="s">
        <v>164</v>
      </c>
      <c r="V465" s="44" t="s">
        <v>72</v>
      </c>
      <c r="W465" s="44" t="s">
        <v>70</v>
      </c>
      <c r="X465" s="44" t="s">
        <v>70</v>
      </c>
      <c r="Y465" s="44" t="s">
        <v>70</v>
      </c>
      <c r="Z465" s="44" t="s">
        <v>1333</v>
      </c>
      <c r="AA465" s="57" t="s">
        <v>2044</v>
      </c>
      <c r="AB465" s="42" t="s">
        <v>72</v>
      </c>
      <c r="AC465" s="88"/>
      <c r="AD465" s="87"/>
    </row>
    <row r="466" s="17" customFormat="1" ht="93" spans="1:30">
      <c r="A466" s="42">
        <v>460</v>
      </c>
      <c r="B466" s="42" t="s">
        <v>27</v>
      </c>
      <c r="C466" s="42" t="s">
        <v>2033</v>
      </c>
      <c r="D466" s="42" t="s">
        <v>2045</v>
      </c>
      <c r="E466" s="44" t="s">
        <v>115</v>
      </c>
      <c r="F466" s="44" t="s">
        <v>2046</v>
      </c>
      <c r="G466" s="54" t="s">
        <v>65</v>
      </c>
      <c r="H466" s="44" t="s">
        <v>66</v>
      </c>
      <c r="I466" s="45" t="s">
        <v>2047</v>
      </c>
      <c r="J466" s="66">
        <f t="shared" si="8"/>
        <v>92.68</v>
      </c>
      <c r="K466" s="66">
        <f t="shared" si="9"/>
        <v>92.68</v>
      </c>
      <c r="L466" s="66">
        <v>92.68</v>
      </c>
      <c r="M466" s="66">
        <v>0</v>
      </c>
      <c r="N466" s="44" t="s">
        <v>82</v>
      </c>
      <c r="O466" s="76">
        <v>54</v>
      </c>
      <c r="P466" s="76">
        <v>227</v>
      </c>
      <c r="Q466" s="76">
        <v>0</v>
      </c>
      <c r="R466" s="76">
        <v>0</v>
      </c>
      <c r="S466" s="44" t="s">
        <v>2048</v>
      </c>
      <c r="T466" s="44" t="s">
        <v>70</v>
      </c>
      <c r="U466" s="44" t="s">
        <v>171</v>
      </c>
      <c r="V466" s="44" t="s">
        <v>72</v>
      </c>
      <c r="W466" s="44" t="s">
        <v>70</v>
      </c>
      <c r="X466" s="44" t="s">
        <v>70</v>
      </c>
      <c r="Y466" s="44" t="s">
        <v>70</v>
      </c>
      <c r="Z466" s="44" t="s">
        <v>1291</v>
      </c>
      <c r="AA466" s="57" t="s">
        <v>2049</v>
      </c>
      <c r="AB466" s="44" t="s">
        <v>72</v>
      </c>
      <c r="AC466" s="48"/>
      <c r="AD466" s="87"/>
    </row>
    <row r="467" s="17" customFormat="1" ht="38.25" spans="1:30">
      <c r="A467" s="42">
        <v>461</v>
      </c>
      <c r="B467" s="42" t="s">
        <v>27</v>
      </c>
      <c r="C467" s="42" t="s">
        <v>2033</v>
      </c>
      <c r="D467" s="42" t="s">
        <v>2040</v>
      </c>
      <c r="E467" s="44" t="s">
        <v>322</v>
      </c>
      <c r="F467" s="44" t="s">
        <v>2050</v>
      </c>
      <c r="G467" s="54" t="s">
        <v>65</v>
      </c>
      <c r="H467" s="44" t="s">
        <v>66</v>
      </c>
      <c r="I467" s="45" t="s">
        <v>2051</v>
      </c>
      <c r="J467" s="66">
        <f t="shared" si="8"/>
        <v>30</v>
      </c>
      <c r="K467" s="66">
        <f t="shared" si="9"/>
        <v>30</v>
      </c>
      <c r="L467" s="66">
        <v>30</v>
      </c>
      <c r="M467" s="66">
        <v>0</v>
      </c>
      <c r="N467" s="44" t="s">
        <v>82</v>
      </c>
      <c r="O467" s="76">
        <v>40</v>
      </c>
      <c r="P467" s="76">
        <v>167</v>
      </c>
      <c r="Q467" s="76">
        <v>0</v>
      </c>
      <c r="R467" s="76">
        <v>0</v>
      </c>
      <c r="S467" s="44" t="s">
        <v>2043</v>
      </c>
      <c r="T467" s="44" t="s">
        <v>70</v>
      </c>
      <c r="U467" s="44" t="s">
        <v>164</v>
      </c>
      <c r="V467" s="44" t="s">
        <v>72</v>
      </c>
      <c r="W467" s="44" t="s">
        <v>70</v>
      </c>
      <c r="X467" s="44" t="s">
        <v>70</v>
      </c>
      <c r="Y467" s="44" t="s">
        <v>70</v>
      </c>
      <c r="Z467" s="44" t="s">
        <v>1291</v>
      </c>
      <c r="AA467" s="57" t="s">
        <v>2044</v>
      </c>
      <c r="AB467" s="44" t="s">
        <v>72</v>
      </c>
      <c r="AC467" s="48"/>
      <c r="AD467" s="87"/>
    </row>
    <row r="468" s="17" customFormat="1" ht="51" spans="1:30">
      <c r="A468" s="42">
        <v>462</v>
      </c>
      <c r="B468" s="42" t="s">
        <v>27</v>
      </c>
      <c r="C468" s="42" t="s">
        <v>2033</v>
      </c>
      <c r="D468" s="42" t="s">
        <v>2045</v>
      </c>
      <c r="E468" s="44" t="s">
        <v>322</v>
      </c>
      <c r="F468" s="44" t="s">
        <v>2052</v>
      </c>
      <c r="G468" s="54" t="s">
        <v>65</v>
      </c>
      <c r="H468" s="44" t="s">
        <v>66</v>
      </c>
      <c r="I468" s="45" t="s">
        <v>2053</v>
      </c>
      <c r="J468" s="66">
        <f t="shared" si="8"/>
        <v>83.6</v>
      </c>
      <c r="K468" s="66">
        <f t="shared" si="9"/>
        <v>83.6</v>
      </c>
      <c r="L468" s="66">
        <v>83.6</v>
      </c>
      <c r="M468" s="66">
        <v>0</v>
      </c>
      <c r="N468" s="44" t="s">
        <v>82</v>
      </c>
      <c r="O468" s="76">
        <v>409</v>
      </c>
      <c r="P468" s="76">
        <v>1274</v>
      </c>
      <c r="Q468" s="76">
        <v>0</v>
      </c>
      <c r="R468" s="76">
        <v>0</v>
      </c>
      <c r="S468" s="44" t="s">
        <v>2054</v>
      </c>
      <c r="T468" s="44" t="s">
        <v>70</v>
      </c>
      <c r="U468" s="44" t="s">
        <v>164</v>
      </c>
      <c r="V468" s="44" t="s">
        <v>72</v>
      </c>
      <c r="W468" s="44" t="s">
        <v>70</v>
      </c>
      <c r="X468" s="44" t="s">
        <v>70</v>
      </c>
      <c r="Y468" s="44" t="s">
        <v>70</v>
      </c>
      <c r="Z468" s="44" t="s">
        <v>1291</v>
      </c>
      <c r="AA468" s="57" t="s">
        <v>2049</v>
      </c>
      <c r="AB468" s="44" t="s">
        <v>72</v>
      </c>
      <c r="AC468" s="48"/>
      <c r="AD468" s="87"/>
    </row>
    <row r="469" s="17" customFormat="1" ht="38.25" spans="1:30">
      <c r="A469" s="42">
        <v>463</v>
      </c>
      <c r="B469" s="42" t="s">
        <v>27</v>
      </c>
      <c r="C469" s="42" t="s">
        <v>2055</v>
      </c>
      <c r="D469" s="42" t="s">
        <v>2056</v>
      </c>
      <c r="E469" s="44" t="s">
        <v>102</v>
      </c>
      <c r="F469" s="44" t="s">
        <v>2057</v>
      </c>
      <c r="G469" s="54" t="s">
        <v>65</v>
      </c>
      <c r="H469" s="44" t="s">
        <v>66</v>
      </c>
      <c r="I469" s="45" t="s">
        <v>2058</v>
      </c>
      <c r="J469" s="66">
        <f t="shared" ref="J469:J472" si="10">K469</f>
        <v>100</v>
      </c>
      <c r="K469" s="66">
        <f t="shared" ref="K469:K472" si="11">SUM(L469:M469)</f>
        <v>100</v>
      </c>
      <c r="L469" s="66">
        <v>100</v>
      </c>
      <c r="M469" s="66"/>
      <c r="N469" s="44" t="s">
        <v>82</v>
      </c>
      <c r="O469" s="76">
        <v>36</v>
      </c>
      <c r="P469" s="76">
        <v>141</v>
      </c>
      <c r="Q469" s="54">
        <v>0</v>
      </c>
      <c r="R469" s="54">
        <v>0</v>
      </c>
      <c r="S469" s="44" t="s">
        <v>2059</v>
      </c>
      <c r="T469" s="44" t="s">
        <v>70</v>
      </c>
      <c r="U469" s="44" t="s">
        <v>164</v>
      </c>
      <c r="V469" s="44" t="s">
        <v>72</v>
      </c>
      <c r="W469" s="44" t="s">
        <v>70</v>
      </c>
      <c r="X469" s="44" t="s">
        <v>72</v>
      </c>
      <c r="Y469" s="44" t="s">
        <v>72</v>
      </c>
      <c r="Z469" s="44" t="s">
        <v>1291</v>
      </c>
      <c r="AA469" s="57" t="s">
        <v>2060</v>
      </c>
      <c r="AB469" s="44" t="s">
        <v>72</v>
      </c>
      <c r="AC469" s="48"/>
      <c r="AD469" s="87"/>
    </row>
    <row r="470" s="17" customFormat="1" ht="38.25" spans="1:30">
      <c r="A470" s="42">
        <v>464</v>
      </c>
      <c r="B470" s="42" t="s">
        <v>27</v>
      </c>
      <c r="C470" s="42" t="s">
        <v>2055</v>
      </c>
      <c r="D470" s="42" t="s">
        <v>2061</v>
      </c>
      <c r="E470" s="48" t="s">
        <v>2062</v>
      </c>
      <c r="F470" s="48" t="s">
        <v>2063</v>
      </c>
      <c r="G470" s="54" t="s">
        <v>65</v>
      </c>
      <c r="H470" s="44" t="s">
        <v>66</v>
      </c>
      <c r="I470" s="45" t="s">
        <v>2064</v>
      </c>
      <c r="J470" s="66">
        <f t="shared" si="10"/>
        <v>5</v>
      </c>
      <c r="K470" s="66">
        <f t="shared" si="11"/>
        <v>5</v>
      </c>
      <c r="L470" s="66">
        <v>5</v>
      </c>
      <c r="M470" s="66">
        <v>0</v>
      </c>
      <c r="N470" s="44" t="s">
        <v>137</v>
      </c>
      <c r="O470" s="76">
        <v>85</v>
      </c>
      <c r="P470" s="76">
        <v>360</v>
      </c>
      <c r="Q470" s="76">
        <v>0</v>
      </c>
      <c r="R470" s="76">
        <v>0</v>
      </c>
      <c r="S470" s="44" t="s">
        <v>2065</v>
      </c>
      <c r="T470" s="44" t="s">
        <v>72</v>
      </c>
      <c r="U470" s="44" t="s">
        <v>164</v>
      </c>
      <c r="V470" s="44" t="s">
        <v>72</v>
      </c>
      <c r="W470" s="44" t="s">
        <v>70</v>
      </c>
      <c r="X470" s="44" t="s">
        <v>72</v>
      </c>
      <c r="Y470" s="44" t="s">
        <v>70</v>
      </c>
      <c r="Z470" s="44" t="s">
        <v>1333</v>
      </c>
      <c r="AA470" s="57" t="s">
        <v>2066</v>
      </c>
      <c r="AB470" s="44" t="s">
        <v>72</v>
      </c>
      <c r="AC470" s="48"/>
      <c r="AD470" s="87"/>
    </row>
    <row r="471" s="17" customFormat="1" ht="38.25" spans="1:30">
      <c r="A471" s="42">
        <v>465</v>
      </c>
      <c r="B471" s="42" t="s">
        <v>27</v>
      </c>
      <c r="C471" s="42" t="s">
        <v>2055</v>
      </c>
      <c r="D471" s="42" t="s">
        <v>2067</v>
      </c>
      <c r="E471" s="44" t="s">
        <v>115</v>
      </c>
      <c r="F471" s="44" t="s">
        <v>2068</v>
      </c>
      <c r="G471" s="54" t="s">
        <v>65</v>
      </c>
      <c r="H471" s="44" t="s">
        <v>66</v>
      </c>
      <c r="I471" s="45" t="s">
        <v>2069</v>
      </c>
      <c r="J471" s="66">
        <f t="shared" si="10"/>
        <v>260</v>
      </c>
      <c r="K471" s="66">
        <f t="shared" si="11"/>
        <v>260</v>
      </c>
      <c r="L471" s="66">
        <v>260</v>
      </c>
      <c r="M471" s="66">
        <v>0</v>
      </c>
      <c r="N471" s="44" t="s">
        <v>82</v>
      </c>
      <c r="O471" s="76">
        <v>64</v>
      </c>
      <c r="P471" s="76">
        <v>295</v>
      </c>
      <c r="Q471" s="76">
        <v>0</v>
      </c>
      <c r="R471" s="76">
        <v>0</v>
      </c>
      <c r="S471" s="44" t="s">
        <v>2070</v>
      </c>
      <c r="T471" s="44" t="s">
        <v>70</v>
      </c>
      <c r="U471" s="44" t="s">
        <v>164</v>
      </c>
      <c r="V471" s="44" t="s">
        <v>72</v>
      </c>
      <c r="W471" s="44" t="s">
        <v>70</v>
      </c>
      <c r="X471" s="44" t="s">
        <v>72</v>
      </c>
      <c r="Y471" s="44" t="s">
        <v>70</v>
      </c>
      <c r="Z471" s="44" t="s">
        <v>1291</v>
      </c>
      <c r="AA471" s="57" t="s">
        <v>2060</v>
      </c>
      <c r="AB471" s="44" t="s">
        <v>72</v>
      </c>
      <c r="AC471" s="48"/>
      <c r="AD471" s="87"/>
    </row>
    <row r="472" s="19" customFormat="1" ht="38.25" spans="1:30">
      <c r="A472" s="42">
        <v>466</v>
      </c>
      <c r="B472" s="43" t="s">
        <v>27</v>
      </c>
      <c r="C472" s="43" t="s">
        <v>2055</v>
      </c>
      <c r="D472" s="43" t="s">
        <v>2061</v>
      </c>
      <c r="E472" s="44" t="s">
        <v>580</v>
      </c>
      <c r="F472" s="43" t="s">
        <v>2071</v>
      </c>
      <c r="G472" s="54" t="s">
        <v>65</v>
      </c>
      <c r="H472" s="43" t="s">
        <v>66</v>
      </c>
      <c r="I472" s="67" t="s">
        <v>2072</v>
      </c>
      <c r="J472" s="66">
        <f t="shared" si="10"/>
        <v>300</v>
      </c>
      <c r="K472" s="66">
        <f t="shared" si="11"/>
        <v>300</v>
      </c>
      <c r="L472" s="66">
        <v>300</v>
      </c>
      <c r="M472" s="66">
        <v>0</v>
      </c>
      <c r="N472" s="43" t="s">
        <v>2073</v>
      </c>
      <c r="O472" s="76">
        <v>218</v>
      </c>
      <c r="P472" s="76">
        <v>816</v>
      </c>
      <c r="Q472" s="76">
        <v>0</v>
      </c>
      <c r="R472" s="76">
        <v>0</v>
      </c>
      <c r="S472" s="43" t="s">
        <v>2074</v>
      </c>
      <c r="T472" s="43" t="s">
        <v>70</v>
      </c>
      <c r="U472" s="43" t="s">
        <v>164</v>
      </c>
      <c r="V472" s="43" t="s">
        <v>72</v>
      </c>
      <c r="W472" s="43" t="s">
        <v>70</v>
      </c>
      <c r="X472" s="43" t="s">
        <v>72</v>
      </c>
      <c r="Y472" s="43" t="s">
        <v>70</v>
      </c>
      <c r="Z472" s="43" t="s">
        <v>2075</v>
      </c>
      <c r="AA472" s="43" t="s">
        <v>2066</v>
      </c>
      <c r="AB472" s="43" t="s">
        <v>72</v>
      </c>
      <c r="AC472" s="91"/>
      <c r="AD472" s="87"/>
    </row>
    <row r="473" s="20" customFormat="1" ht="51" spans="1:30">
      <c r="A473" s="42">
        <v>467</v>
      </c>
      <c r="B473" s="42" t="s">
        <v>27</v>
      </c>
      <c r="C473" s="42" t="s">
        <v>2076</v>
      </c>
      <c r="D473" s="42" t="s">
        <v>2077</v>
      </c>
      <c r="E473" s="48" t="s">
        <v>1361</v>
      </c>
      <c r="F473" s="48" t="s">
        <v>2078</v>
      </c>
      <c r="G473" s="54" t="s">
        <v>65</v>
      </c>
      <c r="H473" s="48" t="s">
        <v>66</v>
      </c>
      <c r="I473" s="65" t="s">
        <v>2079</v>
      </c>
      <c r="J473" s="66">
        <f t="shared" ref="J473:J478" si="12">K473</f>
        <v>100</v>
      </c>
      <c r="K473" s="66">
        <f t="shared" ref="K473:K478" si="13">SUM(L473:M473)</f>
        <v>100</v>
      </c>
      <c r="L473" s="66">
        <v>100</v>
      </c>
      <c r="M473" s="66">
        <v>0</v>
      </c>
      <c r="N473" s="44" t="s">
        <v>137</v>
      </c>
      <c r="O473" s="76">
        <v>32</v>
      </c>
      <c r="P473" s="76">
        <v>112</v>
      </c>
      <c r="Q473" s="76">
        <v>1</v>
      </c>
      <c r="R473" s="76">
        <v>4</v>
      </c>
      <c r="S473" s="48" t="s">
        <v>2080</v>
      </c>
      <c r="T473" s="48" t="s">
        <v>70</v>
      </c>
      <c r="U473" s="42" t="s">
        <v>164</v>
      </c>
      <c r="V473" s="42" t="s">
        <v>72</v>
      </c>
      <c r="W473" s="42" t="s">
        <v>70</v>
      </c>
      <c r="X473" s="42" t="s">
        <v>70</v>
      </c>
      <c r="Y473" s="42" t="s">
        <v>70</v>
      </c>
      <c r="Z473" s="42" t="s">
        <v>1333</v>
      </c>
      <c r="AA473" s="57" t="s">
        <v>2081</v>
      </c>
      <c r="AB473" s="42" t="s">
        <v>72</v>
      </c>
      <c r="AC473" s="43"/>
      <c r="AD473" s="87"/>
    </row>
    <row r="474" s="20" customFormat="1" ht="25.5" spans="1:30">
      <c r="A474" s="42">
        <v>468</v>
      </c>
      <c r="B474" s="42" t="s">
        <v>27</v>
      </c>
      <c r="C474" s="42" t="s">
        <v>2076</v>
      </c>
      <c r="D474" s="42" t="s">
        <v>2082</v>
      </c>
      <c r="E474" s="48" t="s">
        <v>322</v>
      </c>
      <c r="F474" s="48" t="s">
        <v>2083</v>
      </c>
      <c r="G474" s="54" t="s">
        <v>65</v>
      </c>
      <c r="H474" s="48" t="s">
        <v>66</v>
      </c>
      <c r="I474" s="65" t="s">
        <v>2084</v>
      </c>
      <c r="J474" s="66">
        <f t="shared" si="12"/>
        <v>105</v>
      </c>
      <c r="K474" s="66">
        <f t="shared" si="13"/>
        <v>105</v>
      </c>
      <c r="L474" s="66">
        <v>105</v>
      </c>
      <c r="M474" s="66">
        <v>0</v>
      </c>
      <c r="N474" s="44" t="s">
        <v>82</v>
      </c>
      <c r="O474" s="76">
        <v>26</v>
      </c>
      <c r="P474" s="76">
        <v>120</v>
      </c>
      <c r="Q474" s="76">
        <v>13</v>
      </c>
      <c r="R474" s="76">
        <v>25</v>
      </c>
      <c r="S474" s="48" t="s">
        <v>2085</v>
      </c>
      <c r="T474" s="48" t="s">
        <v>70</v>
      </c>
      <c r="U474" s="42" t="s">
        <v>164</v>
      </c>
      <c r="V474" s="42" t="s">
        <v>72</v>
      </c>
      <c r="W474" s="42" t="s">
        <v>70</v>
      </c>
      <c r="X474" s="42" t="s">
        <v>70</v>
      </c>
      <c r="Y474" s="42" t="s">
        <v>70</v>
      </c>
      <c r="Z474" s="42" t="s">
        <v>1291</v>
      </c>
      <c r="AA474" s="57" t="s">
        <v>2086</v>
      </c>
      <c r="AB474" s="42" t="s">
        <v>72</v>
      </c>
      <c r="AC474" s="43"/>
      <c r="AD474" s="87"/>
    </row>
    <row r="475" s="20" customFormat="1" ht="25.5" spans="1:30">
      <c r="A475" s="42">
        <v>469</v>
      </c>
      <c r="B475" s="42" t="s">
        <v>27</v>
      </c>
      <c r="C475" s="42" t="s">
        <v>2076</v>
      </c>
      <c r="D475" s="42" t="s">
        <v>2087</v>
      </c>
      <c r="E475" s="48" t="s">
        <v>372</v>
      </c>
      <c r="F475" s="48" t="s">
        <v>2088</v>
      </c>
      <c r="G475" s="54" t="s">
        <v>65</v>
      </c>
      <c r="H475" s="48" t="s">
        <v>66</v>
      </c>
      <c r="I475" s="65" t="s">
        <v>2089</v>
      </c>
      <c r="J475" s="66">
        <f t="shared" si="12"/>
        <v>80</v>
      </c>
      <c r="K475" s="66">
        <f t="shared" si="13"/>
        <v>80</v>
      </c>
      <c r="L475" s="66">
        <v>80</v>
      </c>
      <c r="M475" s="66">
        <v>0</v>
      </c>
      <c r="N475" s="44" t="s">
        <v>82</v>
      </c>
      <c r="O475" s="76">
        <v>95</v>
      </c>
      <c r="P475" s="76">
        <v>364</v>
      </c>
      <c r="Q475" s="76">
        <v>1</v>
      </c>
      <c r="R475" s="76">
        <v>3</v>
      </c>
      <c r="S475" s="48" t="s">
        <v>2090</v>
      </c>
      <c r="T475" s="48" t="s">
        <v>70</v>
      </c>
      <c r="U475" s="42" t="s">
        <v>460</v>
      </c>
      <c r="V475" s="42" t="s">
        <v>72</v>
      </c>
      <c r="W475" s="42" t="s">
        <v>70</v>
      </c>
      <c r="X475" s="42" t="s">
        <v>72</v>
      </c>
      <c r="Y475" s="42" t="s">
        <v>72</v>
      </c>
      <c r="Z475" s="44" t="s">
        <v>1291</v>
      </c>
      <c r="AA475" s="57" t="s">
        <v>2091</v>
      </c>
      <c r="AB475" s="42" t="s">
        <v>72</v>
      </c>
      <c r="AC475" s="43"/>
      <c r="AD475" s="87"/>
    </row>
    <row r="476" s="20" customFormat="1" ht="76.5" spans="1:30">
      <c r="A476" s="42">
        <v>470</v>
      </c>
      <c r="B476" s="42" t="s">
        <v>27</v>
      </c>
      <c r="C476" s="42" t="s">
        <v>2076</v>
      </c>
      <c r="D476" s="42" t="s">
        <v>2092</v>
      </c>
      <c r="E476" s="44" t="s">
        <v>115</v>
      </c>
      <c r="F476" s="48" t="s">
        <v>2093</v>
      </c>
      <c r="G476" s="54" t="s">
        <v>65</v>
      </c>
      <c r="H476" s="48" t="s">
        <v>66</v>
      </c>
      <c r="I476" s="65" t="s">
        <v>2094</v>
      </c>
      <c r="J476" s="66">
        <f t="shared" si="12"/>
        <v>500</v>
      </c>
      <c r="K476" s="66">
        <f t="shared" si="13"/>
        <v>500</v>
      </c>
      <c r="L476" s="66">
        <v>500</v>
      </c>
      <c r="M476" s="66"/>
      <c r="N476" s="44" t="s">
        <v>82</v>
      </c>
      <c r="O476" s="76">
        <v>271</v>
      </c>
      <c r="P476" s="76">
        <v>948</v>
      </c>
      <c r="Q476" s="76">
        <v>5</v>
      </c>
      <c r="R476" s="76">
        <v>10</v>
      </c>
      <c r="S476" s="48" t="s">
        <v>2095</v>
      </c>
      <c r="T476" s="48" t="s">
        <v>70</v>
      </c>
      <c r="U476" s="42" t="s">
        <v>171</v>
      </c>
      <c r="V476" s="42" t="s">
        <v>72</v>
      </c>
      <c r="W476" s="42" t="s">
        <v>70</v>
      </c>
      <c r="X476" s="42" t="s">
        <v>70</v>
      </c>
      <c r="Y476" s="42" t="s">
        <v>70</v>
      </c>
      <c r="Z476" s="42" t="s">
        <v>1291</v>
      </c>
      <c r="AA476" s="57" t="s">
        <v>2096</v>
      </c>
      <c r="AB476" s="42" t="s">
        <v>72</v>
      </c>
      <c r="AC476" s="43"/>
      <c r="AD476" s="87"/>
    </row>
    <row r="477" s="19" customFormat="1" ht="25.5" spans="1:30">
      <c r="A477" s="42">
        <v>471</v>
      </c>
      <c r="B477" s="43" t="s">
        <v>27</v>
      </c>
      <c r="C477" s="43" t="s">
        <v>2076</v>
      </c>
      <c r="D477" s="43" t="s">
        <v>2097</v>
      </c>
      <c r="E477" s="44" t="s">
        <v>580</v>
      </c>
      <c r="F477" s="43" t="s">
        <v>2098</v>
      </c>
      <c r="G477" s="54" t="s">
        <v>65</v>
      </c>
      <c r="H477" s="43" t="s">
        <v>66</v>
      </c>
      <c r="I477" s="67" t="s">
        <v>2099</v>
      </c>
      <c r="J477" s="66">
        <f t="shared" si="12"/>
        <v>300</v>
      </c>
      <c r="K477" s="66">
        <f t="shared" si="13"/>
        <v>300</v>
      </c>
      <c r="L477" s="66">
        <v>300</v>
      </c>
      <c r="M477" s="66">
        <v>0</v>
      </c>
      <c r="N477" s="43" t="s">
        <v>2073</v>
      </c>
      <c r="O477" s="76">
        <v>90</v>
      </c>
      <c r="P477" s="76">
        <v>393</v>
      </c>
      <c r="Q477" s="76">
        <v>3</v>
      </c>
      <c r="R477" s="76">
        <v>10</v>
      </c>
      <c r="S477" s="43" t="s">
        <v>2100</v>
      </c>
      <c r="T477" s="43" t="s">
        <v>70</v>
      </c>
      <c r="U477" s="43" t="s">
        <v>164</v>
      </c>
      <c r="V477" s="43" t="s">
        <v>72</v>
      </c>
      <c r="W477" s="43" t="s">
        <v>70</v>
      </c>
      <c r="X477" s="43" t="s">
        <v>70</v>
      </c>
      <c r="Y477" s="43" t="s">
        <v>70</v>
      </c>
      <c r="Z477" s="43" t="s">
        <v>2075</v>
      </c>
      <c r="AA477" s="43" t="s">
        <v>2101</v>
      </c>
      <c r="AB477" s="43" t="s">
        <v>72</v>
      </c>
      <c r="AC477" s="91"/>
      <c r="AD477" s="87"/>
    </row>
    <row r="478" s="20" customFormat="1" ht="25.5" spans="1:30">
      <c r="A478" s="42">
        <v>472</v>
      </c>
      <c r="B478" s="42" t="s">
        <v>27</v>
      </c>
      <c r="C478" s="42" t="s">
        <v>2076</v>
      </c>
      <c r="D478" s="42" t="s">
        <v>2102</v>
      </c>
      <c r="E478" s="44" t="s">
        <v>89</v>
      </c>
      <c r="F478" s="48" t="s">
        <v>2103</v>
      </c>
      <c r="G478" s="54" t="s">
        <v>65</v>
      </c>
      <c r="H478" s="48" t="s">
        <v>66</v>
      </c>
      <c r="I478" s="65" t="s">
        <v>2104</v>
      </c>
      <c r="J478" s="66">
        <f t="shared" si="12"/>
        <v>10</v>
      </c>
      <c r="K478" s="66">
        <f t="shared" si="13"/>
        <v>10</v>
      </c>
      <c r="L478" s="66">
        <v>10</v>
      </c>
      <c r="M478" s="66">
        <v>0</v>
      </c>
      <c r="N478" s="42" t="s">
        <v>1191</v>
      </c>
      <c r="O478" s="76">
        <v>44</v>
      </c>
      <c r="P478" s="76">
        <v>159</v>
      </c>
      <c r="Q478" s="76">
        <v>1</v>
      </c>
      <c r="R478" s="76">
        <v>3</v>
      </c>
      <c r="S478" s="48" t="s">
        <v>2105</v>
      </c>
      <c r="T478" s="48" t="s">
        <v>70</v>
      </c>
      <c r="U478" s="42" t="s">
        <v>171</v>
      </c>
      <c r="V478" s="42" t="s">
        <v>72</v>
      </c>
      <c r="W478" s="42" t="s">
        <v>70</v>
      </c>
      <c r="X478" s="42" t="s">
        <v>70</v>
      </c>
      <c r="Y478" s="42" t="s">
        <v>70</v>
      </c>
      <c r="Z478" s="44" t="s">
        <v>2038</v>
      </c>
      <c r="AA478" s="57" t="s">
        <v>2106</v>
      </c>
      <c r="AB478" s="42" t="s">
        <v>72</v>
      </c>
      <c r="AC478" s="43"/>
      <c r="AD478" s="87"/>
    </row>
    <row r="479" s="17" customFormat="1" ht="76.5" spans="1:30">
      <c r="A479" s="42">
        <v>473</v>
      </c>
      <c r="B479" s="42" t="s">
        <v>27</v>
      </c>
      <c r="C479" s="42" t="s">
        <v>2107</v>
      </c>
      <c r="D479" s="42" t="s">
        <v>2108</v>
      </c>
      <c r="E479" s="44" t="s">
        <v>580</v>
      </c>
      <c r="F479" s="44" t="s">
        <v>2109</v>
      </c>
      <c r="G479" s="54" t="s">
        <v>65</v>
      </c>
      <c r="H479" s="44" t="s">
        <v>66</v>
      </c>
      <c r="I479" s="45" t="s">
        <v>2110</v>
      </c>
      <c r="J479" s="66">
        <f t="shared" ref="J479:J482" si="14">K479</f>
        <v>300</v>
      </c>
      <c r="K479" s="66">
        <f t="shared" ref="K479:K482" si="15">SUM(L479:M479)</f>
        <v>300</v>
      </c>
      <c r="L479" s="66">
        <v>300</v>
      </c>
      <c r="M479" s="66">
        <v>0</v>
      </c>
      <c r="N479" s="44" t="s">
        <v>82</v>
      </c>
      <c r="O479" s="76">
        <v>328</v>
      </c>
      <c r="P479" s="76">
        <v>1562</v>
      </c>
      <c r="Q479" s="76">
        <v>12</v>
      </c>
      <c r="R479" s="76">
        <v>23</v>
      </c>
      <c r="S479" s="44" t="s">
        <v>2111</v>
      </c>
      <c r="T479" s="44" t="s">
        <v>70</v>
      </c>
      <c r="U479" s="44" t="s">
        <v>460</v>
      </c>
      <c r="V479" s="44" t="s">
        <v>72</v>
      </c>
      <c r="W479" s="44" t="s">
        <v>70</v>
      </c>
      <c r="X479" s="44" t="s">
        <v>70</v>
      </c>
      <c r="Y479" s="44" t="s">
        <v>70</v>
      </c>
      <c r="Z479" s="44" t="s">
        <v>1291</v>
      </c>
      <c r="AA479" s="57" t="s">
        <v>2112</v>
      </c>
      <c r="AB479" s="44" t="s">
        <v>72</v>
      </c>
      <c r="AC479" s="48"/>
      <c r="AD479" s="87"/>
    </row>
    <row r="480" s="17" customFormat="1" ht="76.5" spans="1:30">
      <c r="A480" s="42">
        <v>474</v>
      </c>
      <c r="B480" s="42" t="s">
        <v>27</v>
      </c>
      <c r="C480" s="42" t="s">
        <v>2107</v>
      </c>
      <c r="D480" s="42" t="s">
        <v>2113</v>
      </c>
      <c r="E480" s="44" t="s">
        <v>1361</v>
      </c>
      <c r="F480" s="44" t="s">
        <v>2114</v>
      </c>
      <c r="G480" s="54" t="s">
        <v>65</v>
      </c>
      <c r="H480" s="44" t="s">
        <v>66</v>
      </c>
      <c r="I480" s="45" t="s">
        <v>2115</v>
      </c>
      <c r="J480" s="66">
        <f t="shared" si="14"/>
        <v>100</v>
      </c>
      <c r="K480" s="66">
        <f t="shared" si="15"/>
        <v>100</v>
      </c>
      <c r="L480" s="66">
        <v>100</v>
      </c>
      <c r="M480" s="66">
        <v>0</v>
      </c>
      <c r="N480" s="44" t="s">
        <v>137</v>
      </c>
      <c r="O480" s="76">
        <v>27</v>
      </c>
      <c r="P480" s="76">
        <v>119</v>
      </c>
      <c r="Q480" s="76">
        <v>0</v>
      </c>
      <c r="R480" s="76">
        <v>0</v>
      </c>
      <c r="S480" s="44" t="s">
        <v>2116</v>
      </c>
      <c r="T480" s="44" t="s">
        <v>70</v>
      </c>
      <c r="U480" s="44" t="s">
        <v>164</v>
      </c>
      <c r="V480" s="44" t="s">
        <v>72</v>
      </c>
      <c r="W480" s="44" t="s">
        <v>70</v>
      </c>
      <c r="X480" s="44" t="s">
        <v>70</v>
      </c>
      <c r="Y480" s="44" t="s">
        <v>70</v>
      </c>
      <c r="Z480" s="44" t="s">
        <v>1333</v>
      </c>
      <c r="AA480" s="57" t="s">
        <v>2117</v>
      </c>
      <c r="AB480" s="44" t="s">
        <v>72</v>
      </c>
      <c r="AC480" s="48"/>
      <c r="AD480" s="87"/>
    </row>
    <row r="481" s="17" customFormat="1" ht="51" spans="1:30">
      <c r="A481" s="42">
        <v>475</v>
      </c>
      <c r="B481" s="42" t="s">
        <v>27</v>
      </c>
      <c r="C481" s="42" t="s">
        <v>2107</v>
      </c>
      <c r="D481" s="42" t="s">
        <v>2118</v>
      </c>
      <c r="E481" s="44" t="s">
        <v>322</v>
      </c>
      <c r="F481" s="44" t="s">
        <v>2119</v>
      </c>
      <c r="G481" s="54" t="s">
        <v>65</v>
      </c>
      <c r="H481" s="44" t="s">
        <v>205</v>
      </c>
      <c r="I481" s="45" t="s">
        <v>2120</v>
      </c>
      <c r="J481" s="66">
        <f t="shared" si="14"/>
        <v>146.88</v>
      </c>
      <c r="K481" s="66">
        <f t="shared" si="15"/>
        <v>146.88</v>
      </c>
      <c r="L481" s="66">
        <v>146.88</v>
      </c>
      <c r="M481" s="66">
        <v>0</v>
      </c>
      <c r="N481" s="44" t="s">
        <v>82</v>
      </c>
      <c r="O481" s="76">
        <v>456</v>
      </c>
      <c r="P481" s="76">
        <v>1564</v>
      </c>
      <c r="Q481" s="76">
        <v>50</v>
      </c>
      <c r="R481" s="76">
        <v>164</v>
      </c>
      <c r="S481" s="44" t="s">
        <v>2121</v>
      </c>
      <c r="T481" s="44" t="s">
        <v>70</v>
      </c>
      <c r="U481" s="44" t="s">
        <v>164</v>
      </c>
      <c r="V481" s="44" t="s">
        <v>72</v>
      </c>
      <c r="W481" s="44" t="s">
        <v>70</v>
      </c>
      <c r="X481" s="44" t="s">
        <v>72</v>
      </c>
      <c r="Y481" s="44" t="s">
        <v>70</v>
      </c>
      <c r="Z481" s="44" t="s">
        <v>1291</v>
      </c>
      <c r="AA481" s="57" t="s">
        <v>2122</v>
      </c>
      <c r="AB481" s="44" t="s">
        <v>72</v>
      </c>
      <c r="AC481" s="48"/>
      <c r="AD481" s="87"/>
    </row>
    <row r="482" s="17" customFormat="1" ht="25.5" spans="1:30">
      <c r="A482" s="42">
        <v>476</v>
      </c>
      <c r="B482" s="42" t="s">
        <v>27</v>
      </c>
      <c r="C482" s="42" t="s">
        <v>2107</v>
      </c>
      <c r="D482" s="42" t="s">
        <v>2123</v>
      </c>
      <c r="E482" s="44" t="s">
        <v>372</v>
      </c>
      <c r="F482" s="44" t="s">
        <v>2124</v>
      </c>
      <c r="G482" s="54" t="s">
        <v>65</v>
      </c>
      <c r="H482" s="44" t="s">
        <v>66</v>
      </c>
      <c r="I482" s="45" t="s">
        <v>2125</v>
      </c>
      <c r="J482" s="66">
        <f t="shared" si="14"/>
        <v>460</v>
      </c>
      <c r="K482" s="66">
        <f t="shared" si="15"/>
        <v>460</v>
      </c>
      <c r="L482" s="66">
        <v>460</v>
      </c>
      <c r="M482" s="66">
        <v>0</v>
      </c>
      <c r="N482" s="44" t="s">
        <v>82</v>
      </c>
      <c r="O482" s="76">
        <v>1000</v>
      </c>
      <c r="P482" s="76">
        <v>3654</v>
      </c>
      <c r="Q482" s="76">
        <v>15</v>
      </c>
      <c r="R482" s="76">
        <v>65</v>
      </c>
      <c r="S482" s="44" t="s">
        <v>2126</v>
      </c>
      <c r="T482" s="44" t="s">
        <v>70</v>
      </c>
      <c r="U482" s="44" t="s">
        <v>308</v>
      </c>
      <c r="V482" s="44" t="s">
        <v>72</v>
      </c>
      <c r="W482" s="44" t="s">
        <v>70</v>
      </c>
      <c r="X482" s="44" t="s">
        <v>72</v>
      </c>
      <c r="Y482" s="44" t="s">
        <v>72</v>
      </c>
      <c r="Z482" s="44" t="s">
        <v>1291</v>
      </c>
      <c r="AA482" s="57" t="s">
        <v>2127</v>
      </c>
      <c r="AB482" s="44" t="s">
        <v>72</v>
      </c>
      <c r="AC482" s="48"/>
      <c r="AD482" s="87"/>
    </row>
    <row r="483" s="17" customFormat="1" ht="25.5" spans="1:30">
      <c r="A483" s="42">
        <v>477</v>
      </c>
      <c r="B483" s="42" t="s">
        <v>27</v>
      </c>
      <c r="C483" s="42" t="s">
        <v>2128</v>
      </c>
      <c r="D483" s="42" t="s">
        <v>2129</v>
      </c>
      <c r="E483" s="44" t="s">
        <v>322</v>
      </c>
      <c r="F483" s="44" t="s">
        <v>2130</v>
      </c>
      <c r="G483" s="54" t="s">
        <v>65</v>
      </c>
      <c r="H483" s="44" t="s">
        <v>205</v>
      </c>
      <c r="I483" s="45" t="s">
        <v>2131</v>
      </c>
      <c r="J483" s="66">
        <f t="shared" ref="J483:J489" si="16">K483</f>
        <v>95</v>
      </c>
      <c r="K483" s="66">
        <f t="shared" ref="K483:K489" si="17">SUM(L483:M483)</f>
        <v>95</v>
      </c>
      <c r="L483" s="66">
        <v>95</v>
      </c>
      <c r="M483" s="66">
        <v>0</v>
      </c>
      <c r="N483" s="44" t="s">
        <v>82</v>
      </c>
      <c r="O483" s="76">
        <v>110</v>
      </c>
      <c r="P483" s="76">
        <v>463</v>
      </c>
      <c r="Q483" s="76">
        <v>2</v>
      </c>
      <c r="R483" s="76">
        <v>7</v>
      </c>
      <c r="S483" s="44" t="s">
        <v>2132</v>
      </c>
      <c r="T483" s="44" t="s">
        <v>70</v>
      </c>
      <c r="U483" s="44" t="s">
        <v>164</v>
      </c>
      <c r="V483" s="44" t="s">
        <v>72</v>
      </c>
      <c r="W483" s="44" t="s">
        <v>70</v>
      </c>
      <c r="X483" s="44" t="s">
        <v>72</v>
      </c>
      <c r="Y483" s="44" t="s">
        <v>70</v>
      </c>
      <c r="Z483" s="44" t="s">
        <v>1291</v>
      </c>
      <c r="AA483" s="57" t="s">
        <v>2133</v>
      </c>
      <c r="AB483" s="44" t="s">
        <v>72</v>
      </c>
      <c r="AC483" s="48"/>
      <c r="AD483" s="87"/>
    </row>
    <row r="484" s="17" customFormat="1" ht="29.25" spans="1:30">
      <c r="A484" s="42">
        <v>478</v>
      </c>
      <c r="B484" s="42" t="s">
        <v>27</v>
      </c>
      <c r="C484" s="42" t="s">
        <v>2128</v>
      </c>
      <c r="D484" s="42" t="s">
        <v>2134</v>
      </c>
      <c r="E484" s="44" t="s">
        <v>322</v>
      </c>
      <c r="F484" s="44" t="s">
        <v>2135</v>
      </c>
      <c r="G484" s="54" t="s">
        <v>65</v>
      </c>
      <c r="H484" s="44" t="s">
        <v>66</v>
      </c>
      <c r="I484" s="45" t="s">
        <v>2136</v>
      </c>
      <c r="J484" s="66">
        <f t="shared" si="16"/>
        <v>70</v>
      </c>
      <c r="K484" s="66">
        <f t="shared" si="17"/>
        <v>70</v>
      </c>
      <c r="L484" s="66">
        <v>70</v>
      </c>
      <c r="M484" s="66">
        <v>0</v>
      </c>
      <c r="N484" s="44" t="s">
        <v>82</v>
      </c>
      <c r="O484" s="76">
        <v>42</v>
      </c>
      <c r="P484" s="76">
        <v>186</v>
      </c>
      <c r="Q484" s="76">
        <v>0</v>
      </c>
      <c r="R484" s="76">
        <v>0</v>
      </c>
      <c r="S484" s="44" t="s">
        <v>2137</v>
      </c>
      <c r="T484" s="44" t="s">
        <v>70</v>
      </c>
      <c r="U484" s="44" t="s">
        <v>164</v>
      </c>
      <c r="V484" s="44" t="s">
        <v>72</v>
      </c>
      <c r="W484" s="44" t="s">
        <v>70</v>
      </c>
      <c r="X484" s="44" t="s">
        <v>72</v>
      </c>
      <c r="Y484" s="44" t="s">
        <v>70</v>
      </c>
      <c r="Z484" s="44" t="s">
        <v>1291</v>
      </c>
      <c r="AA484" s="57" t="s">
        <v>2138</v>
      </c>
      <c r="AB484" s="44" t="s">
        <v>72</v>
      </c>
      <c r="AC484" s="48"/>
      <c r="AD484" s="87"/>
    </row>
    <row r="485" s="17" customFormat="1" ht="71.25" spans="1:30">
      <c r="A485" s="42">
        <v>479</v>
      </c>
      <c r="B485" s="42" t="s">
        <v>27</v>
      </c>
      <c r="C485" s="42" t="s">
        <v>2128</v>
      </c>
      <c r="D485" s="42" t="s">
        <v>2139</v>
      </c>
      <c r="E485" s="44" t="s">
        <v>322</v>
      </c>
      <c r="F485" s="44" t="s">
        <v>2140</v>
      </c>
      <c r="G485" s="54" t="s">
        <v>65</v>
      </c>
      <c r="H485" s="44" t="s">
        <v>66</v>
      </c>
      <c r="I485" s="45" t="s">
        <v>2141</v>
      </c>
      <c r="J485" s="66">
        <f t="shared" si="16"/>
        <v>312</v>
      </c>
      <c r="K485" s="66">
        <f t="shared" si="17"/>
        <v>312</v>
      </c>
      <c r="L485" s="66">
        <v>312</v>
      </c>
      <c r="M485" s="66"/>
      <c r="N485" s="44" t="s">
        <v>82</v>
      </c>
      <c r="O485" s="76">
        <v>649</v>
      </c>
      <c r="P485" s="76">
        <v>2403</v>
      </c>
      <c r="Q485" s="76">
        <v>61</v>
      </c>
      <c r="R485" s="76">
        <v>218</v>
      </c>
      <c r="S485" s="44" t="s">
        <v>2142</v>
      </c>
      <c r="T485" s="44" t="s">
        <v>70</v>
      </c>
      <c r="U485" s="44" t="s">
        <v>164</v>
      </c>
      <c r="V485" s="44" t="s">
        <v>72</v>
      </c>
      <c r="W485" s="44" t="s">
        <v>70</v>
      </c>
      <c r="X485" s="44" t="s">
        <v>70</v>
      </c>
      <c r="Y485" s="44" t="s">
        <v>70</v>
      </c>
      <c r="Z485" s="44" t="s">
        <v>1291</v>
      </c>
      <c r="AA485" s="57" t="s">
        <v>2143</v>
      </c>
      <c r="AB485" s="44" t="s">
        <v>72</v>
      </c>
      <c r="AC485" s="48"/>
      <c r="AD485" s="87"/>
    </row>
    <row r="486" s="17" customFormat="1" ht="25.5" spans="1:30">
      <c r="A486" s="42">
        <v>480</v>
      </c>
      <c r="B486" s="42" t="s">
        <v>27</v>
      </c>
      <c r="C486" s="42" t="s">
        <v>2128</v>
      </c>
      <c r="D486" s="42" t="s">
        <v>2144</v>
      </c>
      <c r="E486" s="44" t="s">
        <v>322</v>
      </c>
      <c r="F486" s="44" t="s">
        <v>2145</v>
      </c>
      <c r="G486" s="54" t="s">
        <v>65</v>
      </c>
      <c r="H486" s="44" t="s">
        <v>66</v>
      </c>
      <c r="I486" s="45" t="s">
        <v>2146</v>
      </c>
      <c r="J486" s="66">
        <f t="shared" si="16"/>
        <v>80</v>
      </c>
      <c r="K486" s="66">
        <f t="shared" si="17"/>
        <v>80</v>
      </c>
      <c r="L486" s="66">
        <v>80</v>
      </c>
      <c r="M486" s="66">
        <v>0</v>
      </c>
      <c r="N486" s="44" t="s">
        <v>82</v>
      </c>
      <c r="O486" s="76">
        <v>654</v>
      </c>
      <c r="P486" s="76">
        <v>2616</v>
      </c>
      <c r="Q486" s="76">
        <v>27</v>
      </c>
      <c r="R486" s="76">
        <v>82</v>
      </c>
      <c r="S486" s="44" t="s">
        <v>2147</v>
      </c>
      <c r="T486" s="44" t="s">
        <v>70</v>
      </c>
      <c r="U486" s="44" t="s">
        <v>164</v>
      </c>
      <c r="V486" s="44" t="s">
        <v>72</v>
      </c>
      <c r="W486" s="44" t="s">
        <v>70</v>
      </c>
      <c r="X486" s="44" t="s">
        <v>72</v>
      </c>
      <c r="Y486" s="44" t="s">
        <v>70</v>
      </c>
      <c r="Z486" s="44" t="s">
        <v>1291</v>
      </c>
      <c r="AA486" s="57" t="s">
        <v>2148</v>
      </c>
      <c r="AB486" s="44" t="s">
        <v>72</v>
      </c>
      <c r="AC486" s="48"/>
      <c r="AD486" s="87"/>
    </row>
    <row r="487" s="17" customFormat="1" ht="45.75" spans="1:30">
      <c r="A487" s="42">
        <v>481</v>
      </c>
      <c r="B487" s="42" t="s">
        <v>27</v>
      </c>
      <c r="C487" s="42" t="s">
        <v>2128</v>
      </c>
      <c r="D487" s="42" t="s">
        <v>2149</v>
      </c>
      <c r="E487" s="44" t="s">
        <v>322</v>
      </c>
      <c r="F487" s="44" t="s">
        <v>2150</v>
      </c>
      <c r="G487" s="54" t="s">
        <v>65</v>
      </c>
      <c r="H487" s="44" t="s">
        <v>66</v>
      </c>
      <c r="I487" s="45" t="s">
        <v>2151</v>
      </c>
      <c r="J487" s="66">
        <f t="shared" si="16"/>
        <v>80</v>
      </c>
      <c r="K487" s="66">
        <f t="shared" si="17"/>
        <v>80</v>
      </c>
      <c r="L487" s="66">
        <v>80</v>
      </c>
      <c r="M487" s="66">
        <v>0</v>
      </c>
      <c r="N487" s="44" t="s">
        <v>82</v>
      </c>
      <c r="O487" s="76">
        <v>150</v>
      </c>
      <c r="P487" s="76">
        <v>480</v>
      </c>
      <c r="Q487" s="76">
        <v>9</v>
      </c>
      <c r="R487" s="76">
        <v>29</v>
      </c>
      <c r="S487" s="44" t="s">
        <v>2152</v>
      </c>
      <c r="T487" s="44" t="s">
        <v>70</v>
      </c>
      <c r="U487" s="44" t="s">
        <v>164</v>
      </c>
      <c r="V487" s="44" t="s">
        <v>72</v>
      </c>
      <c r="W487" s="44" t="s">
        <v>70</v>
      </c>
      <c r="X487" s="44" t="s">
        <v>70</v>
      </c>
      <c r="Y487" s="44" t="s">
        <v>70</v>
      </c>
      <c r="Z487" s="44" t="s">
        <v>1291</v>
      </c>
      <c r="AA487" s="57" t="s">
        <v>2153</v>
      </c>
      <c r="AB487" s="44" t="s">
        <v>72</v>
      </c>
      <c r="AC487" s="48"/>
      <c r="AD487" s="87"/>
    </row>
    <row r="488" s="17" customFormat="1" ht="51" spans="1:30">
      <c r="A488" s="42">
        <v>482</v>
      </c>
      <c r="B488" s="42" t="s">
        <v>27</v>
      </c>
      <c r="C488" s="42" t="s">
        <v>2128</v>
      </c>
      <c r="D488" s="42" t="s">
        <v>2134</v>
      </c>
      <c r="E488" s="44" t="s">
        <v>633</v>
      </c>
      <c r="F488" s="44" t="s">
        <v>2154</v>
      </c>
      <c r="G488" s="54" t="s">
        <v>65</v>
      </c>
      <c r="H488" s="44" t="s">
        <v>66</v>
      </c>
      <c r="I488" s="45" t="s">
        <v>2155</v>
      </c>
      <c r="J488" s="66">
        <f t="shared" si="16"/>
        <v>30</v>
      </c>
      <c r="K488" s="66">
        <f t="shared" si="17"/>
        <v>30</v>
      </c>
      <c r="L488" s="66">
        <v>30</v>
      </c>
      <c r="M488" s="66">
        <v>0</v>
      </c>
      <c r="N488" s="44" t="s">
        <v>137</v>
      </c>
      <c r="O488" s="76">
        <v>79</v>
      </c>
      <c r="P488" s="76">
        <v>380</v>
      </c>
      <c r="Q488" s="76">
        <v>2</v>
      </c>
      <c r="R488" s="76">
        <v>6</v>
      </c>
      <c r="S488" s="44" t="s">
        <v>2156</v>
      </c>
      <c r="T488" s="44" t="s">
        <v>70</v>
      </c>
      <c r="U488" s="44" t="s">
        <v>164</v>
      </c>
      <c r="V488" s="44" t="s">
        <v>72</v>
      </c>
      <c r="W488" s="44" t="s">
        <v>70</v>
      </c>
      <c r="X488" s="44" t="s">
        <v>72</v>
      </c>
      <c r="Y488" s="44" t="s">
        <v>72</v>
      </c>
      <c r="Z488" s="44" t="s">
        <v>1333</v>
      </c>
      <c r="AA488" s="57" t="s">
        <v>2138</v>
      </c>
      <c r="AB488" s="44" t="s">
        <v>72</v>
      </c>
      <c r="AC488" s="48"/>
      <c r="AD488" s="87"/>
    </row>
    <row r="489" s="17" customFormat="1" ht="195" spans="1:30">
      <c r="A489" s="42">
        <v>483</v>
      </c>
      <c r="B489" s="42" t="s">
        <v>27</v>
      </c>
      <c r="C489" s="42" t="s">
        <v>2128</v>
      </c>
      <c r="D489" s="42" t="s">
        <v>2157</v>
      </c>
      <c r="E489" s="44" t="s">
        <v>317</v>
      </c>
      <c r="F489" s="44" t="s">
        <v>2158</v>
      </c>
      <c r="G489" s="54" t="s">
        <v>65</v>
      </c>
      <c r="H489" s="44" t="s">
        <v>66</v>
      </c>
      <c r="I489" s="45" t="s">
        <v>2159</v>
      </c>
      <c r="J489" s="66">
        <f t="shared" si="16"/>
        <v>500</v>
      </c>
      <c r="K489" s="66">
        <f t="shared" si="17"/>
        <v>500</v>
      </c>
      <c r="L489" s="66">
        <v>500</v>
      </c>
      <c r="M489" s="66"/>
      <c r="N489" s="44" t="s">
        <v>125</v>
      </c>
      <c r="O489" s="76">
        <v>2187</v>
      </c>
      <c r="P489" s="76">
        <v>7732</v>
      </c>
      <c r="Q489" s="76">
        <v>83</v>
      </c>
      <c r="R489" s="76">
        <v>254</v>
      </c>
      <c r="S489" s="44" t="s">
        <v>2160</v>
      </c>
      <c r="T489" s="44" t="s">
        <v>70</v>
      </c>
      <c r="U489" s="44" t="s">
        <v>164</v>
      </c>
      <c r="V489" s="44" t="s">
        <v>72</v>
      </c>
      <c r="W489" s="44" t="s">
        <v>70</v>
      </c>
      <c r="X489" s="44" t="s">
        <v>72</v>
      </c>
      <c r="Y489" s="44" t="s">
        <v>72</v>
      </c>
      <c r="Z489" s="44" t="s">
        <v>1421</v>
      </c>
      <c r="AA489" s="57" t="s">
        <v>2161</v>
      </c>
      <c r="AB489" s="44" t="s">
        <v>72</v>
      </c>
      <c r="AC489" s="48"/>
      <c r="AD489" s="87"/>
    </row>
    <row r="490" s="20" customFormat="1" ht="25.5" spans="1:30">
      <c r="A490" s="42">
        <v>484</v>
      </c>
      <c r="B490" s="42" t="s">
        <v>27</v>
      </c>
      <c r="C490" s="42" t="s">
        <v>2162</v>
      </c>
      <c r="D490" s="42" t="s">
        <v>2163</v>
      </c>
      <c r="E490" s="48" t="s">
        <v>633</v>
      </c>
      <c r="F490" s="48" t="s">
        <v>2164</v>
      </c>
      <c r="G490" s="54" t="s">
        <v>65</v>
      </c>
      <c r="H490" s="44" t="s">
        <v>66</v>
      </c>
      <c r="I490" s="65" t="s">
        <v>2165</v>
      </c>
      <c r="J490" s="66">
        <f t="shared" ref="J490:J494" si="18">K490</f>
        <v>5</v>
      </c>
      <c r="K490" s="66">
        <f t="shared" ref="K490:K494" si="19">SUM(L490:M490)</f>
        <v>5</v>
      </c>
      <c r="L490" s="66">
        <v>5</v>
      </c>
      <c r="M490" s="66">
        <v>0</v>
      </c>
      <c r="N490" s="44" t="s">
        <v>137</v>
      </c>
      <c r="O490" s="76">
        <v>45</v>
      </c>
      <c r="P490" s="76">
        <v>225</v>
      </c>
      <c r="Q490" s="76">
        <v>0</v>
      </c>
      <c r="R490" s="76">
        <v>0</v>
      </c>
      <c r="S490" s="48" t="s">
        <v>2166</v>
      </c>
      <c r="T490" s="48" t="s">
        <v>70</v>
      </c>
      <c r="U490" s="42" t="s">
        <v>106</v>
      </c>
      <c r="V490" s="42" t="s">
        <v>72</v>
      </c>
      <c r="W490" s="42" t="s">
        <v>70</v>
      </c>
      <c r="X490" s="42" t="s">
        <v>70</v>
      </c>
      <c r="Y490" s="42" t="s">
        <v>70</v>
      </c>
      <c r="Z490" s="42" t="s">
        <v>1333</v>
      </c>
      <c r="AA490" s="57" t="s">
        <v>2167</v>
      </c>
      <c r="AB490" s="42" t="s">
        <v>72</v>
      </c>
      <c r="AC490" s="43"/>
      <c r="AD490" s="87"/>
    </row>
    <row r="491" s="20" customFormat="1" ht="38.25" spans="1:30">
      <c r="A491" s="42">
        <v>485</v>
      </c>
      <c r="B491" s="42" t="s">
        <v>27</v>
      </c>
      <c r="C491" s="42" t="s">
        <v>2162</v>
      </c>
      <c r="D491" s="42" t="s">
        <v>2168</v>
      </c>
      <c r="E491" s="48" t="s">
        <v>1361</v>
      </c>
      <c r="F491" s="48" t="s">
        <v>2169</v>
      </c>
      <c r="G491" s="54" t="s">
        <v>65</v>
      </c>
      <c r="H491" s="48" t="s">
        <v>66</v>
      </c>
      <c r="I491" s="65" t="s">
        <v>2170</v>
      </c>
      <c r="J491" s="66">
        <f t="shared" si="18"/>
        <v>30</v>
      </c>
      <c r="K491" s="66">
        <f t="shared" si="19"/>
        <v>30</v>
      </c>
      <c r="L491" s="66">
        <v>30</v>
      </c>
      <c r="M491" s="66">
        <v>0</v>
      </c>
      <c r="N491" s="44" t="s">
        <v>137</v>
      </c>
      <c r="O491" s="76">
        <v>44</v>
      </c>
      <c r="P491" s="76">
        <v>170</v>
      </c>
      <c r="Q491" s="76">
        <v>1</v>
      </c>
      <c r="R491" s="76">
        <v>5</v>
      </c>
      <c r="S491" s="48" t="s">
        <v>2171</v>
      </c>
      <c r="T491" s="48" t="s">
        <v>70</v>
      </c>
      <c r="U491" s="42" t="s">
        <v>164</v>
      </c>
      <c r="V491" s="42" t="s">
        <v>72</v>
      </c>
      <c r="W491" s="42" t="s">
        <v>70</v>
      </c>
      <c r="X491" s="42" t="s">
        <v>70</v>
      </c>
      <c r="Y491" s="42" t="s">
        <v>70</v>
      </c>
      <c r="Z491" s="44" t="s">
        <v>1333</v>
      </c>
      <c r="AA491" s="57" t="s">
        <v>2172</v>
      </c>
      <c r="AB491" s="42" t="s">
        <v>72</v>
      </c>
      <c r="AC491" s="43"/>
      <c r="AD491" s="87"/>
    </row>
    <row r="492" s="20" customFormat="1" ht="76.5" spans="1:30">
      <c r="A492" s="42">
        <v>486</v>
      </c>
      <c r="B492" s="42" t="s">
        <v>27</v>
      </c>
      <c r="C492" s="42" t="s">
        <v>2162</v>
      </c>
      <c r="D492" s="42" t="s">
        <v>2173</v>
      </c>
      <c r="E492" s="48" t="s">
        <v>203</v>
      </c>
      <c r="F492" s="48" t="s">
        <v>2174</v>
      </c>
      <c r="G492" s="54" t="s">
        <v>65</v>
      </c>
      <c r="H492" s="48" t="s">
        <v>66</v>
      </c>
      <c r="I492" s="65" t="s">
        <v>2175</v>
      </c>
      <c r="J492" s="66">
        <f t="shared" si="18"/>
        <v>30</v>
      </c>
      <c r="K492" s="66">
        <f t="shared" si="19"/>
        <v>30</v>
      </c>
      <c r="L492" s="66">
        <v>30</v>
      </c>
      <c r="M492" s="66">
        <v>0</v>
      </c>
      <c r="N492" s="44" t="s">
        <v>82</v>
      </c>
      <c r="O492" s="76">
        <v>484</v>
      </c>
      <c r="P492" s="76">
        <v>1824</v>
      </c>
      <c r="Q492" s="76">
        <v>27</v>
      </c>
      <c r="R492" s="76">
        <v>77</v>
      </c>
      <c r="S492" s="48" t="s">
        <v>2176</v>
      </c>
      <c r="T492" s="48" t="s">
        <v>70</v>
      </c>
      <c r="U492" s="42" t="s">
        <v>460</v>
      </c>
      <c r="V492" s="42" t="s">
        <v>72</v>
      </c>
      <c r="W492" s="42" t="s">
        <v>70</v>
      </c>
      <c r="X492" s="42" t="s">
        <v>70</v>
      </c>
      <c r="Y492" s="42" t="s">
        <v>72</v>
      </c>
      <c r="Z492" s="44" t="s">
        <v>1291</v>
      </c>
      <c r="AA492" s="57" t="s">
        <v>2177</v>
      </c>
      <c r="AB492" s="42" t="s">
        <v>72</v>
      </c>
      <c r="AC492" s="43"/>
      <c r="AD492" s="87"/>
    </row>
    <row r="493" s="20" customFormat="1" ht="63.75" spans="1:30">
      <c r="A493" s="42">
        <v>487</v>
      </c>
      <c r="B493" s="42" t="s">
        <v>27</v>
      </c>
      <c r="C493" s="42" t="s">
        <v>2162</v>
      </c>
      <c r="D493" s="42" t="s">
        <v>2178</v>
      </c>
      <c r="E493" s="48" t="s">
        <v>322</v>
      </c>
      <c r="F493" s="48" t="s">
        <v>2179</v>
      </c>
      <c r="G493" s="54" t="s">
        <v>65</v>
      </c>
      <c r="H493" s="48" t="s">
        <v>66</v>
      </c>
      <c r="I493" s="65" t="s">
        <v>2180</v>
      </c>
      <c r="J493" s="66">
        <f t="shared" si="18"/>
        <v>140</v>
      </c>
      <c r="K493" s="66">
        <f t="shared" si="19"/>
        <v>140</v>
      </c>
      <c r="L493" s="66">
        <v>140</v>
      </c>
      <c r="M493" s="66">
        <v>0</v>
      </c>
      <c r="N493" s="44" t="s">
        <v>82</v>
      </c>
      <c r="O493" s="76">
        <v>349</v>
      </c>
      <c r="P493" s="76">
        <v>1339</v>
      </c>
      <c r="Q493" s="76">
        <v>10</v>
      </c>
      <c r="R493" s="76">
        <v>45</v>
      </c>
      <c r="S493" s="48" t="s">
        <v>2181</v>
      </c>
      <c r="T493" s="48" t="s">
        <v>70</v>
      </c>
      <c r="U493" s="42" t="s">
        <v>164</v>
      </c>
      <c r="V493" s="42" t="s">
        <v>72</v>
      </c>
      <c r="W493" s="42" t="s">
        <v>70</v>
      </c>
      <c r="X493" s="42" t="s">
        <v>72</v>
      </c>
      <c r="Y493" s="42" t="s">
        <v>70</v>
      </c>
      <c r="Z493" s="42" t="s">
        <v>1291</v>
      </c>
      <c r="AA493" s="57" t="s">
        <v>2182</v>
      </c>
      <c r="AB493" s="42" t="s">
        <v>72</v>
      </c>
      <c r="AC493" s="43"/>
      <c r="AD493" s="87"/>
    </row>
    <row r="494" s="17" customFormat="1" ht="409.5" spans="1:30">
      <c r="A494" s="42">
        <v>488</v>
      </c>
      <c r="B494" s="42" t="s">
        <v>27</v>
      </c>
      <c r="C494" s="42" t="s">
        <v>2162</v>
      </c>
      <c r="D494" s="42" t="s">
        <v>2183</v>
      </c>
      <c r="E494" s="44" t="s">
        <v>317</v>
      </c>
      <c r="F494" s="44" t="s">
        <v>2184</v>
      </c>
      <c r="G494" s="54" t="s">
        <v>65</v>
      </c>
      <c r="H494" s="44" t="s">
        <v>66</v>
      </c>
      <c r="I494" s="45" t="s">
        <v>2185</v>
      </c>
      <c r="J494" s="66">
        <f t="shared" si="18"/>
        <v>583</v>
      </c>
      <c r="K494" s="66">
        <f t="shared" si="19"/>
        <v>583</v>
      </c>
      <c r="L494" s="66">
        <v>500</v>
      </c>
      <c r="M494" s="66">
        <v>83</v>
      </c>
      <c r="N494" s="44" t="s">
        <v>125</v>
      </c>
      <c r="O494" s="76">
        <v>693</v>
      </c>
      <c r="P494" s="76">
        <v>2751</v>
      </c>
      <c r="Q494" s="76">
        <v>4</v>
      </c>
      <c r="R494" s="76">
        <v>12</v>
      </c>
      <c r="S494" s="45" t="s">
        <v>2186</v>
      </c>
      <c r="T494" s="44" t="s">
        <v>70</v>
      </c>
      <c r="U494" s="44" t="s">
        <v>460</v>
      </c>
      <c r="V494" s="44" t="s">
        <v>72</v>
      </c>
      <c r="W494" s="44" t="s">
        <v>70</v>
      </c>
      <c r="X494" s="44" t="s">
        <v>70</v>
      </c>
      <c r="Y494" s="44" t="s">
        <v>72</v>
      </c>
      <c r="Z494" s="44" t="s">
        <v>1421</v>
      </c>
      <c r="AA494" s="44" t="s">
        <v>2187</v>
      </c>
      <c r="AB494" s="44" t="s">
        <v>72</v>
      </c>
      <c r="AC494" s="48"/>
      <c r="AD494" s="87"/>
    </row>
    <row r="495" s="20" customFormat="1" ht="38.25" spans="1:30">
      <c r="A495" s="42">
        <v>489</v>
      </c>
      <c r="B495" s="42" t="s">
        <v>27</v>
      </c>
      <c r="C495" s="42" t="s">
        <v>2188</v>
      </c>
      <c r="D495" s="42" t="s">
        <v>2189</v>
      </c>
      <c r="E495" s="44" t="s">
        <v>633</v>
      </c>
      <c r="F495" s="48" t="s">
        <v>2190</v>
      </c>
      <c r="G495" s="54" t="s">
        <v>65</v>
      </c>
      <c r="H495" s="48" t="s">
        <v>66</v>
      </c>
      <c r="I495" s="65" t="s">
        <v>2191</v>
      </c>
      <c r="J495" s="66">
        <f t="shared" ref="J495:J497" si="20">K495</f>
        <v>120</v>
      </c>
      <c r="K495" s="66">
        <f t="shared" ref="K495:K497" si="21">SUM(L495:M495)</f>
        <v>120</v>
      </c>
      <c r="L495" s="66">
        <v>120</v>
      </c>
      <c r="M495" s="66">
        <v>0</v>
      </c>
      <c r="N495" s="44" t="s">
        <v>82</v>
      </c>
      <c r="O495" s="76">
        <v>4757</v>
      </c>
      <c r="P495" s="76">
        <v>16614</v>
      </c>
      <c r="Q495" s="76">
        <v>721</v>
      </c>
      <c r="R495" s="76">
        <v>2466</v>
      </c>
      <c r="S495" s="48" t="s">
        <v>2192</v>
      </c>
      <c r="T495" s="48" t="s">
        <v>70</v>
      </c>
      <c r="U495" s="42" t="s">
        <v>2193</v>
      </c>
      <c r="V495" s="42" t="s">
        <v>72</v>
      </c>
      <c r="W495" s="42" t="s">
        <v>70</v>
      </c>
      <c r="X495" s="42" t="s">
        <v>70</v>
      </c>
      <c r="Y495" s="42" t="s">
        <v>72</v>
      </c>
      <c r="Z495" s="44" t="s">
        <v>1291</v>
      </c>
      <c r="AA495" s="57" t="s">
        <v>2194</v>
      </c>
      <c r="AB495" s="42" t="s">
        <v>72</v>
      </c>
      <c r="AC495" s="43"/>
      <c r="AD495" s="87"/>
    </row>
    <row r="496" s="20" customFormat="1" ht="25.5" spans="1:30">
      <c r="A496" s="42">
        <v>490</v>
      </c>
      <c r="B496" s="42" t="s">
        <v>27</v>
      </c>
      <c r="C496" s="42" t="s">
        <v>2188</v>
      </c>
      <c r="D496" s="42" t="s">
        <v>2195</v>
      </c>
      <c r="E496" s="44" t="s">
        <v>89</v>
      </c>
      <c r="F496" s="48" t="s">
        <v>2196</v>
      </c>
      <c r="G496" s="54" t="s">
        <v>65</v>
      </c>
      <c r="H496" s="48" t="s">
        <v>66</v>
      </c>
      <c r="I496" s="65" t="s">
        <v>2197</v>
      </c>
      <c r="J496" s="66">
        <f t="shared" si="20"/>
        <v>70</v>
      </c>
      <c r="K496" s="66">
        <f t="shared" si="21"/>
        <v>70</v>
      </c>
      <c r="L496" s="66">
        <v>70</v>
      </c>
      <c r="M496" s="66">
        <v>0</v>
      </c>
      <c r="N496" s="42" t="s">
        <v>1191</v>
      </c>
      <c r="O496" s="76">
        <v>502</v>
      </c>
      <c r="P496" s="76">
        <v>1740</v>
      </c>
      <c r="Q496" s="76">
        <v>131</v>
      </c>
      <c r="R496" s="76">
        <v>417</v>
      </c>
      <c r="S496" s="48" t="s">
        <v>2198</v>
      </c>
      <c r="T496" s="48" t="s">
        <v>70</v>
      </c>
      <c r="U496" s="42" t="s">
        <v>171</v>
      </c>
      <c r="V496" s="42" t="s">
        <v>72</v>
      </c>
      <c r="W496" s="42" t="s">
        <v>70</v>
      </c>
      <c r="X496" s="42" t="s">
        <v>70</v>
      </c>
      <c r="Y496" s="42" t="s">
        <v>70</v>
      </c>
      <c r="Z496" s="42" t="s">
        <v>2038</v>
      </c>
      <c r="AA496" s="57" t="s">
        <v>2199</v>
      </c>
      <c r="AB496" s="42" t="s">
        <v>72</v>
      </c>
      <c r="AC496" s="43"/>
      <c r="AD496" s="87"/>
    </row>
    <row r="497" s="20" customFormat="1" ht="25.5" spans="1:30">
      <c r="A497" s="42">
        <v>491</v>
      </c>
      <c r="B497" s="42" t="s">
        <v>27</v>
      </c>
      <c r="C497" s="42" t="s">
        <v>2188</v>
      </c>
      <c r="D497" s="42" t="s">
        <v>2189</v>
      </c>
      <c r="E497" s="44" t="s">
        <v>317</v>
      </c>
      <c r="F497" s="48" t="s">
        <v>2200</v>
      </c>
      <c r="G497" s="54" t="s">
        <v>65</v>
      </c>
      <c r="H497" s="48" t="s">
        <v>66</v>
      </c>
      <c r="I497" s="65" t="s">
        <v>2201</v>
      </c>
      <c r="J497" s="66">
        <f t="shared" si="20"/>
        <v>186</v>
      </c>
      <c r="K497" s="66">
        <f t="shared" si="21"/>
        <v>186</v>
      </c>
      <c r="L497" s="66">
        <v>186</v>
      </c>
      <c r="M497" s="66">
        <v>0</v>
      </c>
      <c r="N497" s="44" t="s">
        <v>125</v>
      </c>
      <c r="O497" s="76">
        <v>4757</v>
      </c>
      <c r="P497" s="76">
        <v>16614</v>
      </c>
      <c r="Q497" s="76">
        <v>722</v>
      </c>
      <c r="R497" s="76">
        <v>2498</v>
      </c>
      <c r="S497" s="48" t="s">
        <v>2202</v>
      </c>
      <c r="T497" s="48" t="s">
        <v>70</v>
      </c>
      <c r="U497" s="42" t="s">
        <v>164</v>
      </c>
      <c r="V497" s="42" t="s">
        <v>72</v>
      </c>
      <c r="W497" s="42" t="s">
        <v>70</v>
      </c>
      <c r="X497" s="42" t="s">
        <v>70</v>
      </c>
      <c r="Y497" s="42" t="s">
        <v>72</v>
      </c>
      <c r="Z497" s="44" t="s">
        <v>1421</v>
      </c>
      <c r="AA497" s="57" t="s">
        <v>2203</v>
      </c>
      <c r="AB497" s="42" t="s">
        <v>72</v>
      </c>
      <c r="AC497" s="43"/>
      <c r="AD497" s="87"/>
    </row>
    <row r="498" s="21" customFormat="1" ht="38.25" spans="1:30">
      <c r="A498" s="42">
        <v>492</v>
      </c>
      <c r="B498" s="42" t="s">
        <v>27</v>
      </c>
      <c r="C498" s="42" t="s">
        <v>2204</v>
      </c>
      <c r="D498" s="42" t="s">
        <v>2205</v>
      </c>
      <c r="E498" s="48" t="s">
        <v>102</v>
      </c>
      <c r="F498" s="48" t="s">
        <v>2206</v>
      </c>
      <c r="G498" s="54" t="s">
        <v>65</v>
      </c>
      <c r="H498" s="48" t="s">
        <v>66</v>
      </c>
      <c r="I498" s="65" t="s">
        <v>2207</v>
      </c>
      <c r="J498" s="66">
        <f t="shared" ref="J498:J501" si="22">K498</f>
        <v>180</v>
      </c>
      <c r="K498" s="66">
        <f t="shared" ref="K498:K501" si="23">SUM(L498:M498)</f>
        <v>180</v>
      </c>
      <c r="L498" s="66">
        <v>180</v>
      </c>
      <c r="M498" s="66">
        <v>0</v>
      </c>
      <c r="N498" s="44" t="s">
        <v>82</v>
      </c>
      <c r="O498" s="76">
        <v>624</v>
      </c>
      <c r="P498" s="76">
        <v>2184</v>
      </c>
      <c r="Q498" s="76">
        <v>97</v>
      </c>
      <c r="R498" s="76">
        <v>341</v>
      </c>
      <c r="S498" s="48" t="s">
        <v>2208</v>
      </c>
      <c r="T498" s="48" t="s">
        <v>70</v>
      </c>
      <c r="U498" s="42" t="s">
        <v>460</v>
      </c>
      <c r="V498" s="42" t="s">
        <v>72</v>
      </c>
      <c r="W498" s="42" t="s">
        <v>70</v>
      </c>
      <c r="X498" s="42" t="s">
        <v>70</v>
      </c>
      <c r="Y498" s="42" t="s">
        <v>70</v>
      </c>
      <c r="Z498" s="42" t="s">
        <v>1291</v>
      </c>
      <c r="AA498" s="57" t="s">
        <v>2209</v>
      </c>
      <c r="AB498" s="42" t="s">
        <v>72</v>
      </c>
      <c r="AC498" s="43"/>
      <c r="AD498" s="87"/>
    </row>
    <row r="499" s="21" customFormat="1" ht="140.25" spans="1:30">
      <c r="A499" s="42">
        <v>493</v>
      </c>
      <c r="B499" s="42" t="s">
        <v>27</v>
      </c>
      <c r="C499" s="42" t="s">
        <v>2204</v>
      </c>
      <c r="D499" s="42" t="s">
        <v>2210</v>
      </c>
      <c r="E499" s="48" t="s">
        <v>115</v>
      </c>
      <c r="F499" s="48" t="s">
        <v>2211</v>
      </c>
      <c r="G499" s="54" t="s">
        <v>65</v>
      </c>
      <c r="H499" s="48" t="s">
        <v>66</v>
      </c>
      <c r="I499" s="65" t="s">
        <v>2212</v>
      </c>
      <c r="J499" s="66">
        <f t="shared" si="22"/>
        <v>100</v>
      </c>
      <c r="K499" s="66">
        <f t="shared" si="23"/>
        <v>100</v>
      </c>
      <c r="L499" s="66">
        <v>100</v>
      </c>
      <c r="M499" s="66"/>
      <c r="N499" s="44" t="s">
        <v>137</v>
      </c>
      <c r="O499" s="76">
        <v>39</v>
      </c>
      <c r="P499" s="76">
        <v>119</v>
      </c>
      <c r="Q499" s="76">
        <v>3</v>
      </c>
      <c r="R499" s="76">
        <v>8</v>
      </c>
      <c r="S499" s="65" t="s">
        <v>2213</v>
      </c>
      <c r="T499" s="48" t="s">
        <v>72</v>
      </c>
      <c r="U499" s="42" t="s">
        <v>164</v>
      </c>
      <c r="V499" s="42" t="s">
        <v>72</v>
      </c>
      <c r="W499" s="42" t="s">
        <v>70</v>
      </c>
      <c r="X499" s="42" t="s">
        <v>70</v>
      </c>
      <c r="Y499" s="42" t="s">
        <v>70</v>
      </c>
      <c r="Z499" s="42" t="s">
        <v>1333</v>
      </c>
      <c r="AA499" s="57" t="s">
        <v>2214</v>
      </c>
      <c r="AB499" s="42" t="s">
        <v>72</v>
      </c>
      <c r="AC499" s="43"/>
      <c r="AD499" s="87"/>
    </row>
    <row r="500" s="21" customFormat="1" ht="51" spans="1:30">
      <c r="A500" s="42">
        <v>494</v>
      </c>
      <c r="B500" s="42" t="s">
        <v>27</v>
      </c>
      <c r="C500" s="42" t="s">
        <v>2204</v>
      </c>
      <c r="D500" s="42" t="s">
        <v>2210</v>
      </c>
      <c r="E500" s="44" t="s">
        <v>89</v>
      </c>
      <c r="F500" s="48" t="s">
        <v>2215</v>
      </c>
      <c r="G500" s="54" t="s">
        <v>65</v>
      </c>
      <c r="H500" s="48" t="s">
        <v>66</v>
      </c>
      <c r="I500" s="65" t="s">
        <v>2216</v>
      </c>
      <c r="J500" s="66">
        <f t="shared" si="22"/>
        <v>120</v>
      </c>
      <c r="K500" s="66">
        <f t="shared" si="23"/>
        <v>120</v>
      </c>
      <c r="L500" s="66">
        <v>120</v>
      </c>
      <c r="M500" s="66">
        <v>0</v>
      </c>
      <c r="N500" s="42" t="s">
        <v>1191</v>
      </c>
      <c r="O500" s="76">
        <v>949</v>
      </c>
      <c r="P500" s="76">
        <v>3130</v>
      </c>
      <c r="Q500" s="76">
        <v>0</v>
      </c>
      <c r="R500" s="76">
        <v>0</v>
      </c>
      <c r="S500" s="48" t="s">
        <v>2217</v>
      </c>
      <c r="T500" s="48" t="s">
        <v>70</v>
      </c>
      <c r="U500" s="42" t="s">
        <v>171</v>
      </c>
      <c r="V500" s="42" t="s">
        <v>72</v>
      </c>
      <c r="W500" s="42" t="s">
        <v>70</v>
      </c>
      <c r="X500" s="42" t="s">
        <v>70</v>
      </c>
      <c r="Y500" s="42" t="s">
        <v>70</v>
      </c>
      <c r="Z500" s="42" t="s">
        <v>2038</v>
      </c>
      <c r="AA500" s="57" t="s">
        <v>2214</v>
      </c>
      <c r="AB500" s="42" t="s">
        <v>72</v>
      </c>
      <c r="AC500" s="43"/>
      <c r="AD500" s="87"/>
    </row>
    <row r="501" s="21" customFormat="1" ht="51" spans="1:30">
      <c r="A501" s="42">
        <v>495</v>
      </c>
      <c r="B501" s="42" t="s">
        <v>27</v>
      </c>
      <c r="C501" s="42" t="s">
        <v>2204</v>
      </c>
      <c r="D501" s="42" t="s">
        <v>2218</v>
      </c>
      <c r="E501" s="44" t="s">
        <v>317</v>
      </c>
      <c r="F501" s="48" t="s">
        <v>2219</v>
      </c>
      <c r="G501" s="54" t="s">
        <v>65</v>
      </c>
      <c r="H501" s="48" t="s">
        <v>66</v>
      </c>
      <c r="I501" s="65" t="s">
        <v>2220</v>
      </c>
      <c r="J501" s="66">
        <f t="shared" si="22"/>
        <v>150</v>
      </c>
      <c r="K501" s="66">
        <f t="shared" si="23"/>
        <v>150</v>
      </c>
      <c r="L501" s="66">
        <v>150</v>
      </c>
      <c r="M501" s="66">
        <v>0</v>
      </c>
      <c r="N501" s="44" t="s">
        <v>125</v>
      </c>
      <c r="O501" s="76">
        <v>814</v>
      </c>
      <c r="P501" s="76">
        <v>2365</v>
      </c>
      <c r="Q501" s="76">
        <v>175</v>
      </c>
      <c r="R501" s="76">
        <v>513</v>
      </c>
      <c r="S501" s="48" t="s">
        <v>2221</v>
      </c>
      <c r="T501" s="48" t="s">
        <v>70</v>
      </c>
      <c r="U501" s="42" t="s">
        <v>164</v>
      </c>
      <c r="V501" s="42" t="s">
        <v>72</v>
      </c>
      <c r="W501" s="42" t="s">
        <v>70</v>
      </c>
      <c r="X501" s="42" t="s">
        <v>70</v>
      </c>
      <c r="Y501" s="42" t="s">
        <v>70</v>
      </c>
      <c r="Z501" s="42" t="s">
        <v>1421</v>
      </c>
      <c r="AA501" s="57" t="s">
        <v>2209</v>
      </c>
      <c r="AB501" s="42" t="s">
        <v>72</v>
      </c>
      <c r="AC501" s="43"/>
      <c r="AD501" s="87"/>
    </row>
    <row r="502" s="20" customFormat="1" ht="89.25" spans="1:30">
      <c r="A502" s="42">
        <v>496</v>
      </c>
      <c r="B502" s="42" t="s">
        <v>27</v>
      </c>
      <c r="C502" s="42" t="s">
        <v>2222</v>
      </c>
      <c r="D502" s="42" t="s">
        <v>2223</v>
      </c>
      <c r="E502" s="48" t="s">
        <v>102</v>
      </c>
      <c r="F502" s="48" t="s">
        <v>2224</v>
      </c>
      <c r="G502" s="54" t="s">
        <v>65</v>
      </c>
      <c r="H502" s="48" t="s">
        <v>66</v>
      </c>
      <c r="I502" s="65" t="s">
        <v>2225</v>
      </c>
      <c r="J502" s="66">
        <f t="shared" ref="J502:J507" si="24">K502</f>
        <v>151.8</v>
      </c>
      <c r="K502" s="66">
        <f t="shared" ref="K502:K507" si="25">SUM(L502:M502)</f>
        <v>151.8</v>
      </c>
      <c r="L502" s="66">
        <v>151.8</v>
      </c>
      <c r="M502" s="66">
        <v>0</v>
      </c>
      <c r="N502" s="44" t="s">
        <v>68</v>
      </c>
      <c r="O502" s="76">
        <v>314</v>
      </c>
      <c r="P502" s="76">
        <v>1099</v>
      </c>
      <c r="Q502" s="76">
        <v>75</v>
      </c>
      <c r="R502" s="76">
        <v>204</v>
      </c>
      <c r="S502" s="48" t="s">
        <v>2226</v>
      </c>
      <c r="T502" s="48" t="s">
        <v>70</v>
      </c>
      <c r="U502" s="42" t="s">
        <v>2227</v>
      </c>
      <c r="V502" s="42" t="s">
        <v>72</v>
      </c>
      <c r="W502" s="42" t="s">
        <v>70</v>
      </c>
      <c r="X502" s="42" t="s">
        <v>70</v>
      </c>
      <c r="Y502" s="42" t="s">
        <v>72</v>
      </c>
      <c r="Z502" s="42" t="s">
        <v>2228</v>
      </c>
      <c r="AA502" s="57" t="s">
        <v>2229</v>
      </c>
      <c r="AB502" s="42" t="s">
        <v>72</v>
      </c>
      <c r="AC502" s="43"/>
      <c r="AD502" s="87"/>
    </row>
    <row r="503" s="20" customFormat="1" ht="76.5" spans="1:30">
      <c r="A503" s="42">
        <v>497</v>
      </c>
      <c r="B503" s="42" t="s">
        <v>27</v>
      </c>
      <c r="C503" s="42" t="s">
        <v>2222</v>
      </c>
      <c r="D503" s="42" t="s">
        <v>2230</v>
      </c>
      <c r="E503" s="48" t="s">
        <v>203</v>
      </c>
      <c r="F503" s="48" t="s">
        <v>2231</v>
      </c>
      <c r="G503" s="54" t="s">
        <v>65</v>
      </c>
      <c r="H503" s="48" t="s">
        <v>66</v>
      </c>
      <c r="I503" s="65" t="s">
        <v>2232</v>
      </c>
      <c r="J503" s="66">
        <f t="shared" si="24"/>
        <v>26</v>
      </c>
      <c r="K503" s="66">
        <f t="shared" si="25"/>
        <v>26</v>
      </c>
      <c r="L503" s="66">
        <v>26</v>
      </c>
      <c r="M503" s="66">
        <v>0</v>
      </c>
      <c r="N503" s="44" t="s">
        <v>82</v>
      </c>
      <c r="O503" s="76">
        <v>325</v>
      </c>
      <c r="P503" s="76">
        <v>1241</v>
      </c>
      <c r="Q503" s="76">
        <v>11</v>
      </c>
      <c r="R503" s="76">
        <v>34</v>
      </c>
      <c r="S503" s="48" t="s">
        <v>2233</v>
      </c>
      <c r="T503" s="48" t="s">
        <v>70</v>
      </c>
      <c r="U503" s="42" t="s">
        <v>2234</v>
      </c>
      <c r="V503" s="42" t="s">
        <v>72</v>
      </c>
      <c r="W503" s="42" t="s">
        <v>70</v>
      </c>
      <c r="X503" s="42" t="s">
        <v>70</v>
      </c>
      <c r="Y503" s="42" t="s">
        <v>72</v>
      </c>
      <c r="Z503" s="42" t="s">
        <v>1291</v>
      </c>
      <c r="AA503" s="57" t="s">
        <v>2235</v>
      </c>
      <c r="AB503" s="42" t="s">
        <v>72</v>
      </c>
      <c r="AC503" s="43"/>
      <c r="AD503" s="87"/>
    </row>
    <row r="504" s="20" customFormat="1" ht="51" spans="1:30">
      <c r="A504" s="42">
        <v>498</v>
      </c>
      <c r="B504" s="42" t="s">
        <v>27</v>
      </c>
      <c r="C504" s="42" t="s">
        <v>2222</v>
      </c>
      <c r="D504" s="42" t="s">
        <v>2236</v>
      </c>
      <c r="E504" s="44" t="s">
        <v>580</v>
      </c>
      <c r="F504" s="48" t="s">
        <v>2237</v>
      </c>
      <c r="G504" s="54" t="s">
        <v>65</v>
      </c>
      <c r="H504" s="48" t="s">
        <v>66</v>
      </c>
      <c r="I504" s="65" t="s">
        <v>2238</v>
      </c>
      <c r="J504" s="66">
        <f t="shared" si="24"/>
        <v>5</v>
      </c>
      <c r="K504" s="66">
        <f t="shared" si="25"/>
        <v>5</v>
      </c>
      <c r="L504" s="66">
        <v>5</v>
      </c>
      <c r="M504" s="66">
        <v>0</v>
      </c>
      <c r="N504" s="44" t="s">
        <v>137</v>
      </c>
      <c r="O504" s="76">
        <v>6</v>
      </c>
      <c r="P504" s="76">
        <v>20</v>
      </c>
      <c r="Q504" s="76">
        <v>3</v>
      </c>
      <c r="R504" s="76">
        <v>8</v>
      </c>
      <c r="S504" s="48" t="s">
        <v>2239</v>
      </c>
      <c r="T504" s="48" t="s">
        <v>70</v>
      </c>
      <c r="U504" s="44" t="s">
        <v>2240</v>
      </c>
      <c r="V504" s="42" t="s">
        <v>72</v>
      </c>
      <c r="W504" s="42" t="s">
        <v>70</v>
      </c>
      <c r="X504" s="42" t="s">
        <v>70</v>
      </c>
      <c r="Y504" s="42" t="s">
        <v>70</v>
      </c>
      <c r="Z504" s="42" t="s">
        <v>1333</v>
      </c>
      <c r="AA504" s="57" t="s">
        <v>2229</v>
      </c>
      <c r="AB504" s="42" t="s">
        <v>72</v>
      </c>
      <c r="AC504" s="43"/>
      <c r="AD504" s="87"/>
    </row>
    <row r="505" s="20" customFormat="1" ht="89.25" spans="1:30">
      <c r="A505" s="42">
        <v>499</v>
      </c>
      <c r="B505" s="42" t="s">
        <v>27</v>
      </c>
      <c r="C505" s="42" t="s">
        <v>2222</v>
      </c>
      <c r="D505" s="42" t="s">
        <v>2241</v>
      </c>
      <c r="E505" s="48" t="s">
        <v>1361</v>
      </c>
      <c r="F505" s="48" t="s">
        <v>2242</v>
      </c>
      <c r="G505" s="54" t="s">
        <v>65</v>
      </c>
      <c r="H505" s="48" t="s">
        <v>66</v>
      </c>
      <c r="I505" s="65" t="s">
        <v>2243</v>
      </c>
      <c r="J505" s="66">
        <f t="shared" si="24"/>
        <v>100</v>
      </c>
      <c r="K505" s="66">
        <f t="shared" si="25"/>
        <v>100</v>
      </c>
      <c r="L505" s="66">
        <v>100</v>
      </c>
      <c r="M505" s="66">
        <v>0</v>
      </c>
      <c r="N505" s="44" t="s">
        <v>137</v>
      </c>
      <c r="O505" s="76">
        <v>48</v>
      </c>
      <c r="P505" s="76">
        <v>205</v>
      </c>
      <c r="Q505" s="76">
        <v>6</v>
      </c>
      <c r="R505" s="76">
        <v>15</v>
      </c>
      <c r="S505" s="48" t="s">
        <v>2244</v>
      </c>
      <c r="T505" s="48" t="s">
        <v>70</v>
      </c>
      <c r="U505" s="44" t="s">
        <v>2240</v>
      </c>
      <c r="V505" s="42" t="s">
        <v>72</v>
      </c>
      <c r="W505" s="42" t="s">
        <v>70</v>
      </c>
      <c r="X505" s="42" t="s">
        <v>70</v>
      </c>
      <c r="Y505" s="42" t="s">
        <v>70</v>
      </c>
      <c r="Z505" s="42" t="s">
        <v>1333</v>
      </c>
      <c r="AA505" s="57" t="s">
        <v>2245</v>
      </c>
      <c r="AB505" s="42" t="s">
        <v>72</v>
      </c>
      <c r="AC505" s="43"/>
      <c r="AD505" s="87"/>
    </row>
    <row r="506" s="20" customFormat="1" ht="127.5" spans="1:30">
      <c r="A506" s="42">
        <v>500</v>
      </c>
      <c r="B506" s="42" t="s">
        <v>27</v>
      </c>
      <c r="C506" s="42" t="s">
        <v>2222</v>
      </c>
      <c r="D506" s="42" t="s">
        <v>2246</v>
      </c>
      <c r="E506" s="44" t="s">
        <v>89</v>
      </c>
      <c r="F506" s="48" t="s">
        <v>2247</v>
      </c>
      <c r="G506" s="54" t="s">
        <v>65</v>
      </c>
      <c r="H506" s="48" t="s">
        <v>205</v>
      </c>
      <c r="I506" s="65" t="s">
        <v>2248</v>
      </c>
      <c r="J506" s="66">
        <f t="shared" si="24"/>
        <v>90</v>
      </c>
      <c r="K506" s="66">
        <f t="shared" si="25"/>
        <v>90</v>
      </c>
      <c r="L506" s="66">
        <v>90</v>
      </c>
      <c r="M506" s="66"/>
      <c r="N506" s="42" t="s">
        <v>1191</v>
      </c>
      <c r="O506" s="76">
        <v>988</v>
      </c>
      <c r="P506" s="76">
        <v>4984</v>
      </c>
      <c r="Q506" s="76">
        <v>113</v>
      </c>
      <c r="R506" s="76">
        <v>345</v>
      </c>
      <c r="S506" s="48" t="s">
        <v>2249</v>
      </c>
      <c r="T506" s="48" t="s">
        <v>70</v>
      </c>
      <c r="U506" s="42" t="s">
        <v>171</v>
      </c>
      <c r="V506" s="42" t="s">
        <v>72</v>
      </c>
      <c r="W506" s="42" t="s">
        <v>70</v>
      </c>
      <c r="X506" s="42" t="s">
        <v>70</v>
      </c>
      <c r="Y506" s="42" t="s">
        <v>70</v>
      </c>
      <c r="Z506" s="42" t="s">
        <v>2038</v>
      </c>
      <c r="AA506" s="57" t="s">
        <v>2229</v>
      </c>
      <c r="AB506" s="42" t="s">
        <v>72</v>
      </c>
      <c r="AC506" s="43"/>
      <c r="AD506" s="87"/>
    </row>
    <row r="507" s="20" customFormat="1" ht="76.5" spans="1:30">
      <c r="A507" s="42">
        <v>501</v>
      </c>
      <c r="B507" s="42" t="s">
        <v>27</v>
      </c>
      <c r="C507" s="42" t="s">
        <v>2222</v>
      </c>
      <c r="D507" s="42" t="s">
        <v>2250</v>
      </c>
      <c r="E507" s="48" t="s">
        <v>322</v>
      </c>
      <c r="F507" s="48" t="s">
        <v>2251</v>
      </c>
      <c r="G507" s="54" t="s">
        <v>65</v>
      </c>
      <c r="H507" s="48" t="s">
        <v>66</v>
      </c>
      <c r="I507" s="65" t="s">
        <v>2252</v>
      </c>
      <c r="J507" s="66">
        <f t="shared" si="24"/>
        <v>19</v>
      </c>
      <c r="K507" s="66">
        <f t="shared" si="25"/>
        <v>19</v>
      </c>
      <c r="L507" s="66">
        <v>19</v>
      </c>
      <c r="M507" s="66">
        <v>0</v>
      </c>
      <c r="N507" s="44" t="s">
        <v>82</v>
      </c>
      <c r="O507" s="76">
        <v>153</v>
      </c>
      <c r="P507" s="76">
        <v>536</v>
      </c>
      <c r="Q507" s="76">
        <v>4</v>
      </c>
      <c r="R507" s="76">
        <v>14</v>
      </c>
      <c r="S507" s="48" t="s">
        <v>2253</v>
      </c>
      <c r="T507" s="48" t="s">
        <v>70</v>
      </c>
      <c r="U507" s="42" t="s">
        <v>2254</v>
      </c>
      <c r="V507" s="42" t="s">
        <v>72</v>
      </c>
      <c r="W507" s="42" t="s">
        <v>70</v>
      </c>
      <c r="X507" s="42" t="s">
        <v>70</v>
      </c>
      <c r="Y507" s="42" t="s">
        <v>70</v>
      </c>
      <c r="Z507" s="42" t="s">
        <v>1291</v>
      </c>
      <c r="AA507" s="57" t="s">
        <v>2255</v>
      </c>
      <c r="AB507" s="42" t="s">
        <v>72</v>
      </c>
      <c r="AC507" s="43"/>
      <c r="AD507" s="87"/>
    </row>
    <row r="508" s="20" customFormat="1" ht="25.5" spans="1:30">
      <c r="A508" s="42">
        <v>502</v>
      </c>
      <c r="B508" s="42" t="s">
        <v>27</v>
      </c>
      <c r="C508" s="42" t="s">
        <v>2256</v>
      </c>
      <c r="D508" s="42" t="s">
        <v>2257</v>
      </c>
      <c r="E508" s="48" t="s">
        <v>102</v>
      </c>
      <c r="F508" s="48" t="s">
        <v>2258</v>
      </c>
      <c r="G508" s="54" t="s">
        <v>65</v>
      </c>
      <c r="H508" s="48" t="s">
        <v>66</v>
      </c>
      <c r="I508" s="65" t="s">
        <v>2259</v>
      </c>
      <c r="J508" s="66">
        <f t="shared" ref="J508:J512" si="26">K508</f>
        <v>168</v>
      </c>
      <c r="K508" s="66">
        <f t="shared" ref="K508:K512" si="27">SUM(L508:M508)</f>
        <v>168</v>
      </c>
      <c r="L508" s="66">
        <v>168</v>
      </c>
      <c r="M508" s="66">
        <v>0</v>
      </c>
      <c r="N508" s="44" t="s">
        <v>82</v>
      </c>
      <c r="O508" s="76">
        <v>845</v>
      </c>
      <c r="P508" s="76">
        <v>3664</v>
      </c>
      <c r="Q508" s="76">
        <v>149</v>
      </c>
      <c r="R508" s="76">
        <v>609</v>
      </c>
      <c r="S508" s="48" t="s">
        <v>2260</v>
      </c>
      <c r="T508" s="48" t="s">
        <v>70</v>
      </c>
      <c r="U508" s="42" t="s">
        <v>460</v>
      </c>
      <c r="V508" s="42" t="s">
        <v>72</v>
      </c>
      <c r="W508" s="42" t="s">
        <v>70</v>
      </c>
      <c r="X508" s="42" t="s">
        <v>70</v>
      </c>
      <c r="Y508" s="42" t="s">
        <v>70</v>
      </c>
      <c r="Z508" s="42" t="s">
        <v>1291</v>
      </c>
      <c r="AA508" s="57" t="s">
        <v>2261</v>
      </c>
      <c r="AB508" s="42" t="s">
        <v>72</v>
      </c>
      <c r="AC508" s="43"/>
      <c r="AD508" s="87"/>
    </row>
    <row r="509" s="20" customFormat="1" ht="51" spans="1:30">
      <c r="A509" s="42">
        <v>503</v>
      </c>
      <c r="B509" s="42" t="s">
        <v>27</v>
      </c>
      <c r="C509" s="42" t="s">
        <v>2256</v>
      </c>
      <c r="D509" s="42" t="s">
        <v>2262</v>
      </c>
      <c r="E509" s="48" t="s">
        <v>102</v>
      </c>
      <c r="F509" s="48" t="s">
        <v>2263</v>
      </c>
      <c r="G509" s="54" t="s">
        <v>65</v>
      </c>
      <c r="H509" s="48" t="s">
        <v>66</v>
      </c>
      <c r="I509" s="65" t="s">
        <v>2264</v>
      </c>
      <c r="J509" s="66">
        <f t="shared" si="26"/>
        <v>260</v>
      </c>
      <c r="K509" s="66">
        <f t="shared" si="27"/>
        <v>260</v>
      </c>
      <c r="L509" s="66">
        <v>260</v>
      </c>
      <c r="M509" s="66">
        <v>0</v>
      </c>
      <c r="N509" s="44" t="s">
        <v>82</v>
      </c>
      <c r="O509" s="54">
        <v>839</v>
      </c>
      <c r="P509" s="54">
        <v>3551</v>
      </c>
      <c r="Q509" s="54">
        <v>165</v>
      </c>
      <c r="R509" s="54">
        <v>653</v>
      </c>
      <c r="S509" s="48" t="s">
        <v>2265</v>
      </c>
      <c r="T509" s="48" t="s">
        <v>70</v>
      </c>
      <c r="U509" s="42" t="s">
        <v>2266</v>
      </c>
      <c r="V509" s="42" t="s">
        <v>72</v>
      </c>
      <c r="W509" s="42" t="s">
        <v>70</v>
      </c>
      <c r="X509" s="42" t="s">
        <v>70</v>
      </c>
      <c r="Y509" s="42" t="s">
        <v>70</v>
      </c>
      <c r="Z509" s="42" t="s">
        <v>1291</v>
      </c>
      <c r="AA509" s="57" t="s">
        <v>2267</v>
      </c>
      <c r="AB509" s="42" t="s">
        <v>72</v>
      </c>
      <c r="AC509" s="43"/>
      <c r="AD509" s="87"/>
    </row>
    <row r="510" s="20" customFormat="1" ht="51" spans="1:30">
      <c r="A510" s="42">
        <v>504</v>
      </c>
      <c r="B510" s="42" t="s">
        <v>27</v>
      </c>
      <c r="C510" s="42" t="s">
        <v>2256</v>
      </c>
      <c r="D510" s="42" t="s">
        <v>2268</v>
      </c>
      <c r="E510" s="48" t="s">
        <v>633</v>
      </c>
      <c r="F510" s="48" t="s">
        <v>2269</v>
      </c>
      <c r="G510" s="54" t="s">
        <v>65</v>
      </c>
      <c r="H510" s="48" t="s">
        <v>66</v>
      </c>
      <c r="I510" s="65" t="s">
        <v>2270</v>
      </c>
      <c r="J510" s="66">
        <f t="shared" si="26"/>
        <v>450</v>
      </c>
      <c r="K510" s="66">
        <f t="shared" si="27"/>
        <v>450</v>
      </c>
      <c r="L510" s="66">
        <v>450</v>
      </c>
      <c r="M510" s="66">
        <v>0</v>
      </c>
      <c r="N510" s="44" t="s">
        <v>82</v>
      </c>
      <c r="O510" s="54">
        <v>482</v>
      </c>
      <c r="P510" s="54">
        <v>1727</v>
      </c>
      <c r="Q510" s="54">
        <v>103</v>
      </c>
      <c r="R510" s="54">
        <v>347</v>
      </c>
      <c r="S510" s="48" t="s">
        <v>2271</v>
      </c>
      <c r="T510" s="48" t="s">
        <v>70</v>
      </c>
      <c r="U510" s="42" t="s">
        <v>460</v>
      </c>
      <c r="V510" s="42" t="s">
        <v>72</v>
      </c>
      <c r="W510" s="42" t="s">
        <v>70</v>
      </c>
      <c r="X510" s="42" t="s">
        <v>70</v>
      </c>
      <c r="Y510" s="42" t="s">
        <v>70</v>
      </c>
      <c r="Z510" s="42" t="s">
        <v>1291</v>
      </c>
      <c r="AA510" s="57" t="s">
        <v>2272</v>
      </c>
      <c r="AB510" s="42" t="s">
        <v>72</v>
      </c>
      <c r="AC510" s="43"/>
      <c r="AD510" s="87"/>
    </row>
    <row r="511" s="20" customFormat="1" ht="25.5" spans="1:30">
      <c r="A511" s="42">
        <v>505</v>
      </c>
      <c r="B511" s="42" t="s">
        <v>27</v>
      </c>
      <c r="C511" s="42" t="s">
        <v>2256</v>
      </c>
      <c r="D511" s="42" t="s">
        <v>2273</v>
      </c>
      <c r="E511" s="48" t="s">
        <v>322</v>
      </c>
      <c r="F511" s="48" t="s">
        <v>2274</v>
      </c>
      <c r="G511" s="54" t="s">
        <v>65</v>
      </c>
      <c r="H511" s="48" t="s">
        <v>66</v>
      </c>
      <c r="I511" s="65" t="s">
        <v>2275</v>
      </c>
      <c r="J511" s="66">
        <f t="shared" si="26"/>
        <v>56</v>
      </c>
      <c r="K511" s="66">
        <f t="shared" si="27"/>
        <v>56</v>
      </c>
      <c r="L511" s="66">
        <v>56</v>
      </c>
      <c r="M511" s="66">
        <v>0</v>
      </c>
      <c r="N511" s="44" t="s">
        <v>82</v>
      </c>
      <c r="O511" s="76">
        <v>180</v>
      </c>
      <c r="P511" s="76">
        <v>720</v>
      </c>
      <c r="Q511" s="76">
        <v>50</v>
      </c>
      <c r="R511" s="76">
        <v>186</v>
      </c>
      <c r="S511" s="48" t="s">
        <v>2276</v>
      </c>
      <c r="T511" s="48" t="s">
        <v>70</v>
      </c>
      <c r="U511" s="42" t="s">
        <v>164</v>
      </c>
      <c r="V511" s="42" t="s">
        <v>72</v>
      </c>
      <c r="W511" s="42" t="s">
        <v>70</v>
      </c>
      <c r="X511" s="42" t="s">
        <v>72</v>
      </c>
      <c r="Y511" s="42" t="s">
        <v>70</v>
      </c>
      <c r="Z511" s="42" t="s">
        <v>1291</v>
      </c>
      <c r="AA511" s="57" t="s">
        <v>2277</v>
      </c>
      <c r="AB511" s="42" t="s">
        <v>72</v>
      </c>
      <c r="AC511" s="43"/>
      <c r="AD511" s="87"/>
    </row>
    <row r="512" s="20" customFormat="1" ht="165.75" spans="1:30">
      <c r="A512" s="42">
        <v>506</v>
      </c>
      <c r="B512" s="42" t="s">
        <v>27</v>
      </c>
      <c r="C512" s="42" t="s">
        <v>2256</v>
      </c>
      <c r="D512" s="42" t="s">
        <v>2278</v>
      </c>
      <c r="E512" s="48" t="s">
        <v>1361</v>
      </c>
      <c r="F512" s="48" t="s">
        <v>2279</v>
      </c>
      <c r="G512" s="54" t="s">
        <v>65</v>
      </c>
      <c r="H512" s="48" t="s">
        <v>66</v>
      </c>
      <c r="I512" s="65" t="s">
        <v>2280</v>
      </c>
      <c r="J512" s="66">
        <f t="shared" si="26"/>
        <v>100</v>
      </c>
      <c r="K512" s="66">
        <f t="shared" si="27"/>
        <v>100</v>
      </c>
      <c r="L512" s="66">
        <v>100</v>
      </c>
      <c r="M512" s="66">
        <v>0</v>
      </c>
      <c r="N512" s="44" t="s">
        <v>137</v>
      </c>
      <c r="O512" s="76">
        <v>27</v>
      </c>
      <c r="P512" s="76">
        <v>114</v>
      </c>
      <c r="Q512" s="76">
        <v>93</v>
      </c>
      <c r="R512" s="76">
        <v>300</v>
      </c>
      <c r="S512" s="65" t="s">
        <v>2281</v>
      </c>
      <c r="T512" s="44" t="s">
        <v>70</v>
      </c>
      <c r="U512" s="42" t="s">
        <v>164</v>
      </c>
      <c r="V512" s="42" t="s">
        <v>72</v>
      </c>
      <c r="W512" s="42" t="s">
        <v>70</v>
      </c>
      <c r="X512" s="42" t="s">
        <v>70</v>
      </c>
      <c r="Y512" s="42" t="s">
        <v>70</v>
      </c>
      <c r="Z512" s="42" t="s">
        <v>1333</v>
      </c>
      <c r="AA512" s="57" t="s">
        <v>2282</v>
      </c>
      <c r="AB512" s="42" t="s">
        <v>72</v>
      </c>
      <c r="AC512" s="43"/>
      <c r="AD512" s="87"/>
    </row>
    <row r="513" s="18" customFormat="1" ht="191.25" spans="1:30">
      <c r="A513" s="42">
        <v>507</v>
      </c>
      <c r="B513" s="42" t="s">
        <v>27</v>
      </c>
      <c r="C513" s="42" t="s">
        <v>2283</v>
      </c>
      <c r="D513" s="42" t="s">
        <v>2284</v>
      </c>
      <c r="E513" s="48" t="s">
        <v>245</v>
      </c>
      <c r="F513" s="48" t="s">
        <v>2285</v>
      </c>
      <c r="G513" s="54" t="s">
        <v>65</v>
      </c>
      <c r="H513" s="48" t="s">
        <v>66</v>
      </c>
      <c r="I513" s="65" t="s">
        <v>2286</v>
      </c>
      <c r="J513" s="66">
        <f t="shared" ref="J513:J516" si="28">K513</f>
        <v>165</v>
      </c>
      <c r="K513" s="66">
        <f t="shared" ref="K513:K516" si="29">SUM(L513:M513)</f>
        <v>165</v>
      </c>
      <c r="L513" s="66">
        <v>165</v>
      </c>
      <c r="M513" s="66">
        <v>0</v>
      </c>
      <c r="N513" s="44" t="s">
        <v>82</v>
      </c>
      <c r="O513" s="76">
        <v>467</v>
      </c>
      <c r="P513" s="76">
        <v>1838</v>
      </c>
      <c r="Q513" s="76">
        <v>17</v>
      </c>
      <c r="R513" s="76">
        <v>56</v>
      </c>
      <c r="S513" s="127" t="s">
        <v>2287</v>
      </c>
      <c r="T513" s="82" t="s">
        <v>70</v>
      </c>
      <c r="U513" s="42" t="s">
        <v>164</v>
      </c>
      <c r="V513" s="42" t="s">
        <v>72</v>
      </c>
      <c r="W513" s="42" t="s">
        <v>70</v>
      </c>
      <c r="X513" s="42" t="s">
        <v>70</v>
      </c>
      <c r="Y513" s="42" t="s">
        <v>72</v>
      </c>
      <c r="Z513" s="42" t="s">
        <v>1291</v>
      </c>
      <c r="AA513" s="83" t="s">
        <v>2288</v>
      </c>
      <c r="AB513" s="42" t="s">
        <v>72</v>
      </c>
      <c r="AC513" s="88"/>
      <c r="AD513" s="87"/>
    </row>
    <row r="514" s="18" customFormat="1" ht="25.5" spans="1:30">
      <c r="A514" s="42">
        <v>508</v>
      </c>
      <c r="B514" s="42" t="s">
        <v>27</v>
      </c>
      <c r="C514" s="42" t="s">
        <v>2283</v>
      </c>
      <c r="D514" s="42" t="s">
        <v>2289</v>
      </c>
      <c r="E514" s="44" t="s">
        <v>372</v>
      </c>
      <c r="F514" s="44" t="s">
        <v>2290</v>
      </c>
      <c r="G514" s="54" t="s">
        <v>65</v>
      </c>
      <c r="H514" s="44" t="s">
        <v>66</v>
      </c>
      <c r="I514" s="45" t="s">
        <v>2291</v>
      </c>
      <c r="J514" s="66">
        <f t="shared" si="28"/>
        <v>380</v>
      </c>
      <c r="K514" s="66">
        <f t="shared" si="29"/>
        <v>380</v>
      </c>
      <c r="L514" s="66">
        <v>380</v>
      </c>
      <c r="M514" s="66">
        <v>0</v>
      </c>
      <c r="N514" s="44" t="s">
        <v>82</v>
      </c>
      <c r="O514" s="78">
        <v>261</v>
      </c>
      <c r="P514" s="78">
        <v>1022</v>
      </c>
      <c r="Q514" s="78">
        <v>2</v>
      </c>
      <c r="R514" s="78">
        <v>7</v>
      </c>
      <c r="S514" s="48" t="s">
        <v>2292</v>
      </c>
      <c r="T514" s="44" t="s">
        <v>70</v>
      </c>
      <c r="U514" s="44" t="s">
        <v>164</v>
      </c>
      <c r="V514" s="44" t="s">
        <v>72</v>
      </c>
      <c r="W514" s="44" t="s">
        <v>70</v>
      </c>
      <c r="X514" s="44" t="s">
        <v>72</v>
      </c>
      <c r="Y514" s="44" t="s">
        <v>72</v>
      </c>
      <c r="Z514" s="42" t="s">
        <v>1291</v>
      </c>
      <c r="AA514" s="83" t="s">
        <v>2293</v>
      </c>
      <c r="AB514" s="42" t="s">
        <v>72</v>
      </c>
      <c r="AC514" s="88"/>
      <c r="AD514" s="87"/>
    </row>
    <row r="515" s="18" customFormat="1" ht="76.5" spans="1:30">
      <c r="A515" s="42">
        <v>509</v>
      </c>
      <c r="B515" s="42" t="s">
        <v>27</v>
      </c>
      <c r="C515" s="42" t="s">
        <v>2283</v>
      </c>
      <c r="D515" s="42" t="s">
        <v>2294</v>
      </c>
      <c r="E515" s="44" t="s">
        <v>1361</v>
      </c>
      <c r="F515" s="44" t="s">
        <v>2295</v>
      </c>
      <c r="G515" s="54" t="s">
        <v>65</v>
      </c>
      <c r="H515" s="44" t="s">
        <v>66</v>
      </c>
      <c r="I515" s="45" t="s">
        <v>2296</v>
      </c>
      <c r="J515" s="66">
        <f t="shared" si="28"/>
        <v>100</v>
      </c>
      <c r="K515" s="66">
        <f t="shared" si="29"/>
        <v>100</v>
      </c>
      <c r="L515" s="66">
        <v>100</v>
      </c>
      <c r="M515" s="66">
        <v>0</v>
      </c>
      <c r="N515" s="44" t="s">
        <v>137</v>
      </c>
      <c r="O515" s="76">
        <v>59</v>
      </c>
      <c r="P515" s="76">
        <v>201</v>
      </c>
      <c r="Q515" s="76">
        <v>0</v>
      </c>
      <c r="R515" s="76">
        <v>0</v>
      </c>
      <c r="S515" s="44" t="s">
        <v>2297</v>
      </c>
      <c r="T515" s="44" t="s">
        <v>70</v>
      </c>
      <c r="U515" s="44" t="s">
        <v>164</v>
      </c>
      <c r="V515" s="44" t="s">
        <v>72</v>
      </c>
      <c r="W515" s="44" t="s">
        <v>70</v>
      </c>
      <c r="X515" s="44" t="s">
        <v>70</v>
      </c>
      <c r="Y515" s="44" t="s">
        <v>70</v>
      </c>
      <c r="Z515" s="42" t="s">
        <v>1333</v>
      </c>
      <c r="AA515" s="83" t="s">
        <v>2298</v>
      </c>
      <c r="AB515" s="44" t="s">
        <v>72</v>
      </c>
      <c r="AC515" s="88"/>
      <c r="AD515" s="87"/>
    </row>
    <row r="516" s="18" customFormat="1" ht="51" spans="1:30">
      <c r="A516" s="42">
        <v>510</v>
      </c>
      <c r="B516" s="42" t="s">
        <v>27</v>
      </c>
      <c r="C516" s="42" t="s">
        <v>2283</v>
      </c>
      <c r="D516" s="42" t="s">
        <v>2283</v>
      </c>
      <c r="E516" s="44" t="s">
        <v>633</v>
      </c>
      <c r="F516" s="86" t="s">
        <v>2299</v>
      </c>
      <c r="G516" s="54" t="s">
        <v>65</v>
      </c>
      <c r="H516" s="44" t="s">
        <v>205</v>
      </c>
      <c r="I516" s="45" t="s">
        <v>2300</v>
      </c>
      <c r="J516" s="66">
        <f t="shared" si="28"/>
        <v>5</v>
      </c>
      <c r="K516" s="66">
        <f t="shared" si="29"/>
        <v>5</v>
      </c>
      <c r="L516" s="66">
        <v>5</v>
      </c>
      <c r="M516" s="66">
        <v>0</v>
      </c>
      <c r="N516" s="44" t="s">
        <v>137</v>
      </c>
      <c r="O516" s="76">
        <v>1</v>
      </c>
      <c r="P516" s="76">
        <v>4</v>
      </c>
      <c r="Q516" s="76">
        <v>0</v>
      </c>
      <c r="R516" s="76">
        <v>0</v>
      </c>
      <c r="S516" s="44" t="s">
        <v>2301</v>
      </c>
      <c r="T516" s="44" t="s">
        <v>70</v>
      </c>
      <c r="U516" s="44" t="s">
        <v>164</v>
      </c>
      <c r="V516" s="44" t="s">
        <v>72</v>
      </c>
      <c r="W516" s="44" t="s">
        <v>70</v>
      </c>
      <c r="X516" s="44" t="s">
        <v>70</v>
      </c>
      <c r="Y516" s="44" t="s">
        <v>70</v>
      </c>
      <c r="Z516" s="44" t="s">
        <v>1333</v>
      </c>
      <c r="AA516" s="83" t="s">
        <v>2302</v>
      </c>
      <c r="AB516" s="44" t="s">
        <v>72</v>
      </c>
      <c r="AC516" s="88"/>
      <c r="AD516" s="87"/>
    </row>
    <row r="517" s="12" customFormat="1" ht="38.25" spans="1:30">
      <c r="A517" s="42">
        <v>511</v>
      </c>
      <c r="B517" s="42" t="s">
        <v>27</v>
      </c>
      <c r="C517" s="42" t="s">
        <v>2303</v>
      </c>
      <c r="D517" s="42" t="s">
        <v>2304</v>
      </c>
      <c r="E517" s="44" t="s">
        <v>102</v>
      </c>
      <c r="F517" s="44" t="s">
        <v>2305</v>
      </c>
      <c r="G517" s="54" t="s">
        <v>65</v>
      </c>
      <c r="H517" s="44" t="s">
        <v>66</v>
      </c>
      <c r="I517" s="45" t="s">
        <v>2306</v>
      </c>
      <c r="J517" s="66">
        <f t="shared" ref="J517:J520" si="30">K517</f>
        <v>100</v>
      </c>
      <c r="K517" s="66">
        <f t="shared" ref="K517:K520" si="31">SUM(L517:M517)</f>
        <v>100</v>
      </c>
      <c r="L517" s="66">
        <v>100</v>
      </c>
      <c r="M517" s="66">
        <v>0</v>
      </c>
      <c r="N517" s="44" t="s">
        <v>82</v>
      </c>
      <c r="O517" s="76">
        <v>385</v>
      </c>
      <c r="P517" s="76">
        <v>1427</v>
      </c>
      <c r="Q517" s="76">
        <v>10</v>
      </c>
      <c r="R517" s="76">
        <v>41</v>
      </c>
      <c r="S517" s="44" t="s">
        <v>2307</v>
      </c>
      <c r="T517" s="44" t="s">
        <v>70</v>
      </c>
      <c r="U517" s="44" t="s">
        <v>460</v>
      </c>
      <c r="V517" s="44" t="s">
        <v>72</v>
      </c>
      <c r="W517" s="44" t="s">
        <v>70</v>
      </c>
      <c r="X517" s="44" t="s">
        <v>72</v>
      </c>
      <c r="Y517" s="44" t="s">
        <v>72</v>
      </c>
      <c r="Z517" s="44" t="s">
        <v>1291</v>
      </c>
      <c r="AA517" s="57" t="s">
        <v>2308</v>
      </c>
      <c r="AB517" s="44" t="s">
        <v>72</v>
      </c>
      <c r="AC517" s="86"/>
      <c r="AD517" s="87"/>
    </row>
    <row r="518" s="19" customFormat="1" ht="25.5" spans="1:30">
      <c r="A518" s="42">
        <v>512</v>
      </c>
      <c r="B518" s="43" t="s">
        <v>27</v>
      </c>
      <c r="C518" s="43" t="s">
        <v>2303</v>
      </c>
      <c r="D518" s="43" t="s">
        <v>2309</v>
      </c>
      <c r="E518" s="43" t="s">
        <v>555</v>
      </c>
      <c r="F518" s="43" t="s">
        <v>2310</v>
      </c>
      <c r="G518" s="54" t="s">
        <v>65</v>
      </c>
      <c r="H518" s="43" t="s">
        <v>66</v>
      </c>
      <c r="I518" s="67" t="s">
        <v>2311</v>
      </c>
      <c r="J518" s="66">
        <f t="shared" si="30"/>
        <v>600</v>
      </c>
      <c r="K518" s="66">
        <f t="shared" si="31"/>
        <v>600</v>
      </c>
      <c r="L518" s="66">
        <v>600</v>
      </c>
      <c r="M518" s="66">
        <v>0</v>
      </c>
      <c r="N518" s="43" t="s">
        <v>2073</v>
      </c>
      <c r="O518" s="76">
        <v>73</v>
      </c>
      <c r="P518" s="76">
        <v>312</v>
      </c>
      <c r="Q518" s="76">
        <v>3</v>
      </c>
      <c r="R518" s="76">
        <v>14</v>
      </c>
      <c r="S518" s="43" t="s">
        <v>2312</v>
      </c>
      <c r="T518" s="43" t="s">
        <v>70</v>
      </c>
      <c r="U518" s="43" t="s">
        <v>164</v>
      </c>
      <c r="V518" s="43" t="s">
        <v>72</v>
      </c>
      <c r="W518" s="43" t="s">
        <v>70</v>
      </c>
      <c r="X518" s="43" t="s">
        <v>72</v>
      </c>
      <c r="Y518" s="43" t="s">
        <v>70</v>
      </c>
      <c r="Z518" s="43" t="s">
        <v>2075</v>
      </c>
      <c r="AA518" s="43" t="s">
        <v>2313</v>
      </c>
      <c r="AB518" s="43" t="s">
        <v>72</v>
      </c>
      <c r="AC518" s="91"/>
      <c r="AD518" s="87"/>
    </row>
    <row r="519" s="20" customFormat="1" ht="122.25" spans="1:30">
      <c r="A519" s="42">
        <v>513</v>
      </c>
      <c r="B519" s="42" t="s">
        <v>27</v>
      </c>
      <c r="C519" s="42" t="s">
        <v>2303</v>
      </c>
      <c r="D519" s="42" t="s">
        <v>2304</v>
      </c>
      <c r="E519" s="44" t="s">
        <v>115</v>
      </c>
      <c r="F519" s="48" t="s">
        <v>2314</v>
      </c>
      <c r="G519" s="54" t="s">
        <v>65</v>
      </c>
      <c r="H519" s="48" t="s">
        <v>205</v>
      </c>
      <c r="I519" s="65" t="s">
        <v>2315</v>
      </c>
      <c r="J519" s="66">
        <f t="shared" si="30"/>
        <v>50</v>
      </c>
      <c r="K519" s="66">
        <f t="shared" si="31"/>
        <v>50</v>
      </c>
      <c r="L519" s="66">
        <v>50</v>
      </c>
      <c r="M519" s="66">
        <v>0</v>
      </c>
      <c r="N519" s="44" t="s">
        <v>137</v>
      </c>
      <c r="O519" s="76">
        <v>813</v>
      </c>
      <c r="P519" s="76">
        <v>3218</v>
      </c>
      <c r="Q519" s="76">
        <v>10</v>
      </c>
      <c r="R519" s="76">
        <v>41</v>
      </c>
      <c r="S519" s="48" t="s">
        <v>2316</v>
      </c>
      <c r="T519" s="48" t="s">
        <v>70</v>
      </c>
      <c r="U519" s="42" t="s">
        <v>164</v>
      </c>
      <c r="V519" s="42" t="s">
        <v>72</v>
      </c>
      <c r="W519" s="42" t="s">
        <v>70</v>
      </c>
      <c r="X519" s="42" t="s">
        <v>70</v>
      </c>
      <c r="Y519" s="42" t="s">
        <v>72</v>
      </c>
      <c r="Z519" s="42" t="s">
        <v>1333</v>
      </c>
      <c r="AA519" s="57" t="s">
        <v>2308</v>
      </c>
      <c r="AB519" s="42" t="s">
        <v>72</v>
      </c>
      <c r="AC519" s="43"/>
      <c r="AD519" s="87"/>
    </row>
    <row r="520" s="12" customFormat="1" ht="51" spans="1:30">
      <c r="A520" s="42">
        <v>514</v>
      </c>
      <c r="B520" s="42" t="s">
        <v>27</v>
      </c>
      <c r="C520" s="42" t="s">
        <v>2303</v>
      </c>
      <c r="D520" s="42" t="s">
        <v>2317</v>
      </c>
      <c r="E520" s="44" t="s">
        <v>89</v>
      </c>
      <c r="F520" s="44" t="s">
        <v>2318</v>
      </c>
      <c r="G520" s="54" t="s">
        <v>65</v>
      </c>
      <c r="H520" s="44" t="s">
        <v>205</v>
      </c>
      <c r="I520" s="45" t="s">
        <v>2319</v>
      </c>
      <c r="J520" s="66">
        <f t="shared" si="30"/>
        <v>80</v>
      </c>
      <c r="K520" s="66">
        <f t="shared" si="31"/>
        <v>80</v>
      </c>
      <c r="L520" s="66">
        <v>80</v>
      </c>
      <c r="M520" s="66">
        <v>0</v>
      </c>
      <c r="N520" s="42" t="s">
        <v>2320</v>
      </c>
      <c r="O520" s="76">
        <v>724</v>
      </c>
      <c r="P520" s="76">
        <v>3297</v>
      </c>
      <c r="Q520" s="76">
        <v>49</v>
      </c>
      <c r="R520" s="76">
        <v>176</v>
      </c>
      <c r="S520" s="44" t="s">
        <v>2321</v>
      </c>
      <c r="T520" s="44" t="s">
        <v>70</v>
      </c>
      <c r="U520" s="44" t="s">
        <v>460</v>
      </c>
      <c r="V520" s="44" t="s">
        <v>72</v>
      </c>
      <c r="W520" s="44" t="s">
        <v>70</v>
      </c>
      <c r="X520" s="44" t="s">
        <v>70</v>
      </c>
      <c r="Y520" s="44" t="s">
        <v>70</v>
      </c>
      <c r="Z520" s="44" t="s">
        <v>2322</v>
      </c>
      <c r="AA520" s="57" t="s">
        <v>2308</v>
      </c>
      <c r="AB520" s="44" t="s">
        <v>72</v>
      </c>
      <c r="AC520" s="86"/>
      <c r="AD520" s="87"/>
    </row>
    <row r="521" s="20" customFormat="1" ht="25.5" spans="1:30">
      <c r="A521" s="42">
        <v>515</v>
      </c>
      <c r="B521" s="42" t="s">
        <v>27</v>
      </c>
      <c r="C521" s="42" t="s">
        <v>677</v>
      </c>
      <c r="D521" s="42" t="s">
        <v>2323</v>
      </c>
      <c r="E521" s="48" t="s">
        <v>160</v>
      </c>
      <c r="F521" s="48" t="s">
        <v>2324</v>
      </c>
      <c r="G521" s="54" t="s">
        <v>65</v>
      </c>
      <c r="H521" s="48" t="s">
        <v>66</v>
      </c>
      <c r="I521" s="65" t="s">
        <v>2325</v>
      </c>
      <c r="J521" s="66">
        <f t="shared" ref="J521:J584" si="32">K521</f>
        <v>200</v>
      </c>
      <c r="K521" s="66">
        <f t="shared" ref="K521:K528" si="33">SUM(L521:M521)</f>
        <v>200</v>
      </c>
      <c r="L521" s="66">
        <v>200</v>
      </c>
      <c r="M521" s="66">
        <v>0</v>
      </c>
      <c r="N521" s="44" t="s">
        <v>82</v>
      </c>
      <c r="O521" s="76">
        <v>950</v>
      </c>
      <c r="P521" s="76">
        <v>3420</v>
      </c>
      <c r="Q521" s="76">
        <v>950</v>
      </c>
      <c r="R521" s="76">
        <v>3420</v>
      </c>
      <c r="S521" s="48" t="s">
        <v>2326</v>
      </c>
      <c r="T521" s="44" t="s">
        <v>72</v>
      </c>
      <c r="U521" s="86" t="s">
        <v>164</v>
      </c>
      <c r="V521" s="44" t="s">
        <v>165</v>
      </c>
      <c r="W521" s="42" t="s">
        <v>70</v>
      </c>
      <c r="X521" s="42" t="s">
        <v>70</v>
      </c>
      <c r="Y521" s="42" t="s">
        <v>70</v>
      </c>
      <c r="Z521" s="42" t="s">
        <v>1291</v>
      </c>
      <c r="AA521" s="44" t="s">
        <v>166</v>
      </c>
      <c r="AB521" s="42" t="s">
        <v>72</v>
      </c>
      <c r="AC521" s="43"/>
      <c r="AD521" s="87"/>
    </row>
    <row r="522" s="20" customFormat="1" ht="25.5" spans="1:30">
      <c r="A522" s="42">
        <v>516</v>
      </c>
      <c r="B522" s="42" t="s">
        <v>27</v>
      </c>
      <c r="C522" s="42" t="s">
        <v>677</v>
      </c>
      <c r="D522" s="42" t="s">
        <v>2323</v>
      </c>
      <c r="E522" s="48" t="s">
        <v>407</v>
      </c>
      <c r="F522" s="48" t="s">
        <v>2327</v>
      </c>
      <c r="G522" s="54" t="s">
        <v>65</v>
      </c>
      <c r="H522" s="48" t="s">
        <v>66</v>
      </c>
      <c r="I522" s="65" t="s">
        <v>2328</v>
      </c>
      <c r="J522" s="66">
        <f t="shared" si="32"/>
        <v>120</v>
      </c>
      <c r="K522" s="66">
        <f t="shared" si="33"/>
        <v>120</v>
      </c>
      <c r="L522" s="66">
        <v>120</v>
      </c>
      <c r="M522" s="66">
        <v>0</v>
      </c>
      <c r="N522" s="44" t="s">
        <v>82</v>
      </c>
      <c r="O522" s="76">
        <v>100</v>
      </c>
      <c r="P522" s="76">
        <v>100</v>
      </c>
      <c r="Q522" s="76">
        <v>100</v>
      </c>
      <c r="R522" s="76">
        <v>100</v>
      </c>
      <c r="S522" s="48" t="s">
        <v>2329</v>
      </c>
      <c r="T522" s="48" t="s">
        <v>72</v>
      </c>
      <c r="U522" s="42" t="s">
        <v>171</v>
      </c>
      <c r="V522" s="44" t="s">
        <v>165</v>
      </c>
      <c r="W522" s="42" t="s">
        <v>70</v>
      </c>
      <c r="X522" s="42" t="s">
        <v>70</v>
      </c>
      <c r="Y522" s="42" t="s">
        <v>70</v>
      </c>
      <c r="Z522" s="42" t="s">
        <v>2330</v>
      </c>
      <c r="AA522" s="44" t="s">
        <v>166</v>
      </c>
      <c r="AB522" s="42" t="s">
        <v>72</v>
      </c>
      <c r="AC522" s="43"/>
      <c r="AD522" s="87"/>
    </row>
    <row r="523" s="20" customFormat="1" ht="25.5" spans="1:30">
      <c r="A523" s="42">
        <v>517</v>
      </c>
      <c r="B523" s="42" t="s">
        <v>27</v>
      </c>
      <c r="C523" s="42" t="s">
        <v>677</v>
      </c>
      <c r="D523" s="42" t="s">
        <v>2323</v>
      </c>
      <c r="E523" s="48" t="s">
        <v>167</v>
      </c>
      <c r="F523" s="48" t="s">
        <v>2331</v>
      </c>
      <c r="G523" s="54" t="s">
        <v>65</v>
      </c>
      <c r="H523" s="48" t="s">
        <v>66</v>
      </c>
      <c r="I523" s="65" t="s">
        <v>2332</v>
      </c>
      <c r="J523" s="66">
        <f t="shared" si="32"/>
        <v>139</v>
      </c>
      <c r="K523" s="66">
        <f t="shared" si="33"/>
        <v>139</v>
      </c>
      <c r="L523" s="66">
        <v>139</v>
      </c>
      <c r="M523" s="66">
        <v>0</v>
      </c>
      <c r="N523" s="44" t="s">
        <v>82</v>
      </c>
      <c r="O523" s="76">
        <v>698</v>
      </c>
      <c r="P523" s="76">
        <v>698</v>
      </c>
      <c r="Q523" s="76">
        <v>698</v>
      </c>
      <c r="R523" s="76">
        <v>698</v>
      </c>
      <c r="S523" s="48" t="s">
        <v>2333</v>
      </c>
      <c r="T523" s="48" t="s">
        <v>72</v>
      </c>
      <c r="U523" s="42" t="s">
        <v>171</v>
      </c>
      <c r="V523" s="44" t="s">
        <v>165</v>
      </c>
      <c r="W523" s="42" t="s">
        <v>70</v>
      </c>
      <c r="X523" s="42" t="s">
        <v>70</v>
      </c>
      <c r="Y523" s="42" t="s">
        <v>70</v>
      </c>
      <c r="Z523" s="42" t="s">
        <v>2334</v>
      </c>
      <c r="AA523" s="44" t="s">
        <v>166</v>
      </c>
      <c r="AB523" s="42" t="s">
        <v>72</v>
      </c>
      <c r="AC523" s="43"/>
      <c r="AD523" s="87"/>
    </row>
    <row r="524" s="20" customFormat="1" ht="12.75" spans="1:30">
      <c r="A524" s="42">
        <v>518</v>
      </c>
      <c r="B524" s="42" t="s">
        <v>27</v>
      </c>
      <c r="C524" s="42" t="s">
        <v>677</v>
      </c>
      <c r="D524" s="42" t="s">
        <v>2323</v>
      </c>
      <c r="E524" s="44" t="s">
        <v>421</v>
      </c>
      <c r="F524" s="48" t="s">
        <v>2335</v>
      </c>
      <c r="G524" s="54" t="s">
        <v>65</v>
      </c>
      <c r="H524" s="48" t="s">
        <v>66</v>
      </c>
      <c r="I524" s="65" t="s">
        <v>2336</v>
      </c>
      <c r="J524" s="66">
        <f t="shared" si="32"/>
        <v>10</v>
      </c>
      <c r="K524" s="66">
        <f t="shared" si="33"/>
        <v>10</v>
      </c>
      <c r="L524" s="66">
        <v>10</v>
      </c>
      <c r="M524" s="66">
        <v>0</v>
      </c>
      <c r="N524" s="44" t="s">
        <v>82</v>
      </c>
      <c r="O524" s="76"/>
      <c r="P524" s="76"/>
      <c r="Q524" s="76">
        <v>0</v>
      </c>
      <c r="R524" s="76">
        <v>0</v>
      </c>
      <c r="S524" s="48" t="s">
        <v>2337</v>
      </c>
      <c r="T524" s="48" t="s">
        <v>70</v>
      </c>
      <c r="U524" s="42" t="s">
        <v>171</v>
      </c>
      <c r="V524" s="44" t="s">
        <v>165</v>
      </c>
      <c r="W524" s="42" t="s">
        <v>70</v>
      </c>
      <c r="X524" s="42" t="s">
        <v>70</v>
      </c>
      <c r="Y524" s="42" t="s">
        <v>70</v>
      </c>
      <c r="Z524" s="42" t="s">
        <v>1291</v>
      </c>
      <c r="AA524" s="44" t="s">
        <v>166</v>
      </c>
      <c r="AB524" s="42" t="s">
        <v>72</v>
      </c>
      <c r="AC524" s="43"/>
      <c r="AD524" s="87"/>
    </row>
    <row r="525" s="20" customFormat="1" ht="25.5" spans="1:30">
      <c r="A525" s="42">
        <v>519</v>
      </c>
      <c r="B525" s="42" t="s">
        <v>27</v>
      </c>
      <c r="C525" s="42" t="s">
        <v>677</v>
      </c>
      <c r="D525" s="42" t="s">
        <v>2323</v>
      </c>
      <c r="E525" s="48" t="s">
        <v>417</v>
      </c>
      <c r="F525" s="48" t="s">
        <v>2338</v>
      </c>
      <c r="G525" s="54" t="s">
        <v>65</v>
      </c>
      <c r="H525" s="48" t="s">
        <v>66</v>
      </c>
      <c r="I525" s="65" t="s">
        <v>2339</v>
      </c>
      <c r="J525" s="66">
        <f t="shared" si="32"/>
        <v>73</v>
      </c>
      <c r="K525" s="66">
        <f t="shared" si="33"/>
        <v>73</v>
      </c>
      <c r="L525" s="66">
        <v>73</v>
      </c>
      <c r="M525" s="66">
        <v>0</v>
      </c>
      <c r="N525" s="44" t="s">
        <v>82</v>
      </c>
      <c r="O525" s="76">
        <v>650</v>
      </c>
      <c r="P525" s="76">
        <v>650</v>
      </c>
      <c r="Q525" s="76">
        <v>650</v>
      </c>
      <c r="R525" s="76">
        <v>650</v>
      </c>
      <c r="S525" s="48" t="s">
        <v>2340</v>
      </c>
      <c r="T525" s="48" t="s">
        <v>72</v>
      </c>
      <c r="U525" s="42" t="s">
        <v>171</v>
      </c>
      <c r="V525" s="44" t="s">
        <v>165</v>
      </c>
      <c r="W525" s="42" t="s">
        <v>70</v>
      </c>
      <c r="X525" s="42" t="s">
        <v>70</v>
      </c>
      <c r="Y525" s="42" t="s">
        <v>70</v>
      </c>
      <c r="Z525" s="42" t="s">
        <v>2330</v>
      </c>
      <c r="AA525" s="44" t="s">
        <v>166</v>
      </c>
      <c r="AB525" s="42" t="s">
        <v>72</v>
      </c>
      <c r="AC525" s="43"/>
      <c r="AD525" s="87"/>
    </row>
    <row r="526" s="20" customFormat="1" ht="25.5" spans="1:30">
      <c r="A526" s="42">
        <v>520</v>
      </c>
      <c r="B526" s="42" t="s">
        <v>27</v>
      </c>
      <c r="C526" s="42" t="s">
        <v>677</v>
      </c>
      <c r="D526" s="42" t="s">
        <v>2323</v>
      </c>
      <c r="E526" s="48" t="s">
        <v>417</v>
      </c>
      <c r="F526" s="48" t="s">
        <v>2341</v>
      </c>
      <c r="G526" s="54" t="s">
        <v>65</v>
      </c>
      <c r="H526" s="48" t="s">
        <v>66</v>
      </c>
      <c r="I526" s="65" t="s">
        <v>2342</v>
      </c>
      <c r="J526" s="66">
        <f t="shared" si="32"/>
        <v>30</v>
      </c>
      <c r="K526" s="66">
        <f t="shared" si="33"/>
        <v>30</v>
      </c>
      <c r="L526" s="66">
        <v>30</v>
      </c>
      <c r="M526" s="66">
        <v>0</v>
      </c>
      <c r="N526" s="44" t="s">
        <v>82</v>
      </c>
      <c r="O526" s="76">
        <v>166</v>
      </c>
      <c r="P526" s="76">
        <v>600</v>
      </c>
      <c r="Q526" s="76">
        <v>166</v>
      </c>
      <c r="R526" s="76">
        <v>600</v>
      </c>
      <c r="S526" s="48" t="s">
        <v>2343</v>
      </c>
      <c r="T526" s="48" t="s">
        <v>72</v>
      </c>
      <c r="U526" s="42" t="s">
        <v>171</v>
      </c>
      <c r="V526" s="44" t="s">
        <v>165</v>
      </c>
      <c r="W526" s="42" t="s">
        <v>70</v>
      </c>
      <c r="X526" s="42" t="s">
        <v>70</v>
      </c>
      <c r="Y526" s="42" t="s">
        <v>70</v>
      </c>
      <c r="Z526" s="42" t="s">
        <v>2330</v>
      </c>
      <c r="AA526" s="44" t="s">
        <v>166</v>
      </c>
      <c r="AB526" s="42" t="s">
        <v>72</v>
      </c>
      <c r="AC526" s="43"/>
      <c r="AD526" s="87"/>
    </row>
    <row r="527" s="20" customFormat="1" ht="25.5" spans="1:30">
      <c r="A527" s="42">
        <v>521</v>
      </c>
      <c r="B527" s="42" t="s">
        <v>27</v>
      </c>
      <c r="C527" s="42" t="s">
        <v>677</v>
      </c>
      <c r="D527" s="42" t="s">
        <v>2323</v>
      </c>
      <c r="E527" s="48" t="s">
        <v>173</v>
      </c>
      <c r="F527" s="48" t="s">
        <v>2344</v>
      </c>
      <c r="G527" s="54" t="s">
        <v>65</v>
      </c>
      <c r="H527" s="48" t="s">
        <v>66</v>
      </c>
      <c r="I527" s="65" t="s">
        <v>2345</v>
      </c>
      <c r="J527" s="66">
        <f t="shared" si="32"/>
        <v>30</v>
      </c>
      <c r="K527" s="66">
        <f t="shared" si="33"/>
        <v>30</v>
      </c>
      <c r="L527" s="66">
        <v>30</v>
      </c>
      <c r="M527" s="66">
        <v>0</v>
      </c>
      <c r="N527" s="44" t="s">
        <v>82</v>
      </c>
      <c r="O527" s="76">
        <v>1800</v>
      </c>
      <c r="P527" s="76">
        <v>1800</v>
      </c>
      <c r="Q527" s="76">
        <v>1800</v>
      </c>
      <c r="R527" s="76">
        <v>1800</v>
      </c>
      <c r="S527" s="48" t="s">
        <v>2346</v>
      </c>
      <c r="T527" s="48" t="s">
        <v>72</v>
      </c>
      <c r="U527" s="42" t="s">
        <v>171</v>
      </c>
      <c r="V527" s="44" t="s">
        <v>165</v>
      </c>
      <c r="W527" s="42" t="s">
        <v>70</v>
      </c>
      <c r="X527" s="42" t="s">
        <v>70</v>
      </c>
      <c r="Y527" s="42" t="s">
        <v>70</v>
      </c>
      <c r="Z527" s="42" t="s">
        <v>2330</v>
      </c>
      <c r="AA527" s="44" t="s">
        <v>166</v>
      </c>
      <c r="AB527" s="42" t="s">
        <v>72</v>
      </c>
      <c r="AC527" s="43"/>
      <c r="AD527" s="87"/>
    </row>
    <row r="528" s="20" customFormat="1" ht="25.5" spans="1:30">
      <c r="A528" s="42">
        <v>522</v>
      </c>
      <c r="B528" s="42" t="s">
        <v>27</v>
      </c>
      <c r="C528" s="42" t="s">
        <v>677</v>
      </c>
      <c r="D528" s="42" t="s">
        <v>2323</v>
      </c>
      <c r="E528" s="48" t="s">
        <v>1741</v>
      </c>
      <c r="F528" s="48" t="s">
        <v>2347</v>
      </c>
      <c r="G528" s="54" t="s">
        <v>65</v>
      </c>
      <c r="H528" s="48" t="s">
        <v>66</v>
      </c>
      <c r="I528" s="65" t="s">
        <v>2348</v>
      </c>
      <c r="J528" s="66">
        <f t="shared" si="32"/>
        <v>150</v>
      </c>
      <c r="K528" s="66">
        <f t="shared" si="33"/>
        <v>150</v>
      </c>
      <c r="L528" s="66">
        <v>150</v>
      </c>
      <c r="M528" s="66">
        <v>0</v>
      </c>
      <c r="N528" s="44" t="s">
        <v>82</v>
      </c>
      <c r="O528" s="76"/>
      <c r="P528" s="76"/>
      <c r="Q528" s="76">
        <v>0</v>
      </c>
      <c r="R528" s="76">
        <v>0</v>
      </c>
      <c r="S528" s="48" t="s">
        <v>2349</v>
      </c>
      <c r="T528" s="48" t="s">
        <v>70</v>
      </c>
      <c r="U528" s="42" t="s">
        <v>171</v>
      </c>
      <c r="V528" s="44" t="s">
        <v>165</v>
      </c>
      <c r="W528" s="42" t="s">
        <v>70</v>
      </c>
      <c r="X528" s="42" t="s">
        <v>70</v>
      </c>
      <c r="Y528" s="42" t="s">
        <v>70</v>
      </c>
      <c r="Z528" s="42" t="s">
        <v>1291</v>
      </c>
      <c r="AA528" s="44" t="s">
        <v>166</v>
      </c>
      <c r="AB528" s="42" t="s">
        <v>72</v>
      </c>
      <c r="AC528" s="43"/>
      <c r="AD528" s="87"/>
    </row>
    <row r="529" s="22" customFormat="1" ht="25.5" spans="1:30">
      <c r="A529" s="42">
        <v>523</v>
      </c>
      <c r="B529" s="91" t="s">
        <v>28</v>
      </c>
      <c r="C529" s="91" t="s">
        <v>2350</v>
      </c>
      <c r="D529" s="42" t="s">
        <v>2351</v>
      </c>
      <c r="E529" s="43" t="s">
        <v>245</v>
      </c>
      <c r="F529" s="48" t="s">
        <v>2352</v>
      </c>
      <c r="G529" s="54" t="s">
        <v>65</v>
      </c>
      <c r="H529" s="48" t="s">
        <v>66</v>
      </c>
      <c r="I529" s="65" t="s">
        <v>2353</v>
      </c>
      <c r="J529" s="66">
        <f t="shared" si="32"/>
        <v>100</v>
      </c>
      <c r="K529" s="66">
        <f t="shared" ref="K529:K592" si="34">L529+M529</f>
        <v>100</v>
      </c>
      <c r="L529" s="66">
        <v>100</v>
      </c>
      <c r="M529" s="66">
        <v>0</v>
      </c>
      <c r="N529" s="44" t="s">
        <v>82</v>
      </c>
      <c r="O529" s="76">
        <v>84</v>
      </c>
      <c r="P529" s="76">
        <v>246</v>
      </c>
      <c r="Q529" s="76">
        <v>1</v>
      </c>
      <c r="R529" s="76">
        <v>1</v>
      </c>
      <c r="S529" s="127" t="s">
        <v>2354</v>
      </c>
      <c r="T529" s="44" t="s">
        <v>70</v>
      </c>
      <c r="U529" s="44" t="s">
        <v>164</v>
      </c>
      <c r="V529" s="44" t="s">
        <v>72</v>
      </c>
      <c r="W529" s="44" t="s">
        <v>70</v>
      </c>
      <c r="X529" s="44" t="s">
        <v>70</v>
      </c>
      <c r="Y529" s="44" t="s">
        <v>70</v>
      </c>
      <c r="Z529" s="44" t="s">
        <v>1291</v>
      </c>
      <c r="AA529" s="44" t="s">
        <v>2355</v>
      </c>
      <c r="AB529" s="44" t="s">
        <v>72</v>
      </c>
      <c r="AC529" s="97"/>
      <c r="AD529" s="87"/>
    </row>
    <row r="530" s="22" customFormat="1" ht="38.25" spans="1:30">
      <c r="A530" s="42">
        <v>524</v>
      </c>
      <c r="B530" s="91" t="s">
        <v>28</v>
      </c>
      <c r="C530" s="91" t="s">
        <v>2350</v>
      </c>
      <c r="D530" s="42" t="s">
        <v>2356</v>
      </c>
      <c r="E530" s="43" t="s">
        <v>79</v>
      </c>
      <c r="F530" s="43" t="s">
        <v>2357</v>
      </c>
      <c r="G530" s="54" t="s">
        <v>65</v>
      </c>
      <c r="H530" s="48" t="s">
        <v>66</v>
      </c>
      <c r="I530" s="45" t="s">
        <v>2358</v>
      </c>
      <c r="J530" s="66">
        <f t="shared" si="32"/>
        <v>100</v>
      </c>
      <c r="K530" s="66">
        <f t="shared" si="34"/>
        <v>100</v>
      </c>
      <c r="L530" s="66">
        <v>100</v>
      </c>
      <c r="M530" s="66"/>
      <c r="N530" s="44" t="s">
        <v>82</v>
      </c>
      <c r="O530" s="76">
        <v>105</v>
      </c>
      <c r="P530" s="76">
        <v>255</v>
      </c>
      <c r="Q530" s="76">
        <v>0</v>
      </c>
      <c r="R530" s="76">
        <v>0</v>
      </c>
      <c r="S530" s="67" t="s">
        <v>2359</v>
      </c>
      <c r="T530" s="44" t="s">
        <v>70</v>
      </c>
      <c r="U530" s="44" t="s">
        <v>277</v>
      </c>
      <c r="V530" s="44" t="s">
        <v>72</v>
      </c>
      <c r="W530" s="44" t="s">
        <v>70</v>
      </c>
      <c r="X530" s="44" t="s">
        <v>70</v>
      </c>
      <c r="Y530" s="44" t="s">
        <v>70</v>
      </c>
      <c r="Z530" s="44" t="s">
        <v>1291</v>
      </c>
      <c r="AA530" s="44" t="s">
        <v>2355</v>
      </c>
      <c r="AB530" s="44" t="s">
        <v>72</v>
      </c>
      <c r="AC530" s="97"/>
      <c r="AD530" s="87"/>
    </row>
    <row r="531" s="22" customFormat="1" ht="38.25" spans="1:30">
      <c r="A531" s="42">
        <v>525</v>
      </c>
      <c r="B531" s="91" t="s">
        <v>28</v>
      </c>
      <c r="C531" s="91" t="s">
        <v>2350</v>
      </c>
      <c r="D531" s="42" t="s">
        <v>2360</v>
      </c>
      <c r="E531" s="44" t="s">
        <v>580</v>
      </c>
      <c r="F531" s="44" t="s">
        <v>2361</v>
      </c>
      <c r="G531" s="54" t="s">
        <v>65</v>
      </c>
      <c r="H531" s="48" t="s">
        <v>66</v>
      </c>
      <c r="I531" s="45" t="s">
        <v>2362</v>
      </c>
      <c r="J531" s="66">
        <f t="shared" si="32"/>
        <v>100</v>
      </c>
      <c r="K531" s="66">
        <f t="shared" si="34"/>
        <v>100</v>
      </c>
      <c r="L531" s="66">
        <v>100</v>
      </c>
      <c r="M531" s="66"/>
      <c r="N531" s="44" t="s">
        <v>82</v>
      </c>
      <c r="O531" s="76">
        <v>86</v>
      </c>
      <c r="P531" s="76">
        <v>378</v>
      </c>
      <c r="Q531" s="76">
        <v>1</v>
      </c>
      <c r="R531" s="76">
        <v>1</v>
      </c>
      <c r="S531" s="67" t="s">
        <v>2363</v>
      </c>
      <c r="T531" s="44" t="s">
        <v>70</v>
      </c>
      <c r="U531" s="44" t="s">
        <v>164</v>
      </c>
      <c r="V531" s="44" t="s">
        <v>72</v>
      </c>
      <c r="W531" s="44" t="s">
        <v>70</v>
      </c>
      <c r="X531" s="44" t="s">
        <v>70</v>
      </c>
      <c r="Y531" s="44" t="s">
        <v>70</v>
      </c>
      <c r="Z531" s="44" t="s">
        <v>1291</v>
      </c>
      <c r="AA531" s="44" t="s">
        <v>2355</v>
      </c>
      <c r="AB531" s="44" t="s">
        <v>72</v>
      </c>
      <c r="AC531" s="97"/>
      <c r="AD531" s="87"/>
    </row>
    <row r="532" s="22" customFormat="1" ht="25.5" spans="1:30">
      <c r="A532" s="42">
        <v>526</v>
      </c>
      <c r="B532" s="91" t="s">
        <v>28</v>
      </c>
      <c r="C532" s="91" t="s">
        <v>2350</v>
      </c>
      <c r="D532" s="43" t="s">
        <v>2364</v>
      </c>
      <c r="E532" s="44" t="s">
        <v>580</v>
      </c>
      <c r="F532" s="67" t="s">
        <v>2365</v>
      </c>
      <c r="G532" s="54" t="s">
        <v>65</v>
      </c>
      <c r="H532" s="48" t="s">
        <v>66</v>
      </c>
      <c r="I532" s="67" t="s">
        <v>2366</v>
      </c>
      <c r="J532" s="66">
        <f t="shared" si="32"/>
        <v>100</v>
      </c>
      <c r="K532" s="66">
        <f t="shared" si="34"/>
        <v>100</v>
      </c>
      <c r="L532" s="68">
        <v>100</v>
      </c>
      <c r="M532" s="68"/>
      <c r="N532" s="44" t="s">
        <v>82</v>
      </c>
      <c r="O532" s="76">
        <v>59</v>
      </c>
      <c r="P532" s="76">
        <v>214</v>
      </c>
      <c r="Q532" s="76">
        <v>0</v>
      </c>
      <c r="R532" s="76">
        <v>0</v>
      </c>
      <c r="S532" s="67" t="s">
        <v>2367</v>
      </c>
      <c r="T532" s="44" t="s">
        <v>70</v>
      </c>
      <c r="U532" s="44" t="s">
        <v>164</v>
      </c>
      <c r="V532" s="44" t="s">
        <v>72</v>
      </c>
      <c r="W532" s="44" t="s">
        <v>70</v>
      </c>
      <c r="X532" s="44" t="s">
        <v>70</v>
      </c>
      <c r="Y532" s="44" t="s">
        <v>70</v>
      </c>
      <c r="Z532" s="44" t="s">
        <v>1291</v>
      </c>
      <c r="AA532" s="44" t="s">
        <v>2355</v>
      </c>
      <c r="AB532" s="44" t="s">
        <v>72</v>
      </c>
      <c r="AC532" s="97"/>
      <c r="AD532" s="87"/>
    </row>
    <row r="533" s="22" customFormat="1" ht="29.25" spans="1:30">
      <c r="A533" s="42">
        <v>527</v>
      </c>
      <c r="B533" s="91" t="s">
        <v>28</v>
      </c>
      <c r="C533" s="91" t="s">
        <v>2350</v>
      </c>
      <c r="D533" s="48" t="s">
        <v>2368</v>
      </c>
      <c r="E533" s="44" t="s">
        <v>580</v>
      </c>
      <c r="F533" s="48" t="s">
        <v>2369</v>
      </c>
      <c r="G533" s="54" t="s">
        <v>65</v>
      </c>
      <c r="H533" s="48" t="s">
        <v>66</v>
      </c>
      <c r="I533" s="65" t="s">
        <v>2370</v>
      </c>
      <c r="J533" s="66">
        <f t="shared" si="32"/>
        <v>80</v>
      </c>
      <c r="K533" s="66">
        <f t="shared" si="34"/>
        <v>80</v>
      </c>
      <c r="L533" s="66">
        <v>80</v>
      </c>
      <c r="M533" s="66"/>
      <c r="N533" s="44" t="s">
        <v>82</v>
      </c>
      <c r="O533" s="76">
        <v>43</v>
      </c>
      <c r="P533" s="76">
        <v>162</v>
      </c>
      <c r="Q533" s="76">
        <v>5</v>
      </c>
      <c r="R533" s="76">
        <v>17</v>
      </c>
      <c r="S533" s="67" t="s">
        <v>2371</v>
      </c>
      <c r="T533" s="44" t="s">
        <v>70</v>
      </c>
      <c r="U533" s="44" t="s">
        <v>164</v>
      </c>
      <c r="V533" s="44" t="s">
        <v>72</v>
      </c>
      <c r="W533" s="44" t="s">
        <v>70</v>
      </c>
      <c r="X533" s="44" t="s">
        <v>70</v>
      </c>
      <c r="Y533" s="44" t="s">
        <v>70</v>
      </c>
      <c r="Z533" s="44" t="s">
        <v>1291</v>
      </c>
      <c r="AA533" s="44" t="s">
        <v>2355</v>
      </c>
      <c r="AB533" s="44" t="s">
        <v>72</v>
      </c>
      <c r="AC533" s="97"/>
      <c r="AD533" s="87"/>
    </row>
    <row r="534" s="22" customFormat="1" ht="38.25" spans="1:30">
      <c r="A534" s="42">
        <v>528</v>
      </c>
      <c r="B534" s="42" t="s">
        <v>28</v>
      </c>
      <c r="C534" s="42" t="s">
        <v>2372</v>
      </c>
      <c r="D534" s="42" t="s">
        <v>2373</v>
      </c>
      <c r="E534" s="44" t="s">
        <v>115</v>
      </c>
      <c r="F534" s="44" t="s">
        <v>2374</v>
      </c>
      <c r="G534" s="54" t="s">
        <v>65</v>
      </c>
      <c r="H534" s="44" t="s">
        <v>66</v>
      </c>
      <c r="I534" s="45" t="s">
        <v>2375</v>
      </c>
      <c r="J534" s="66">
        <f t="shared" si="32"/>
        <v>100</v>
      </c>
      <c r="K534" s="66">
        <f t="shared" si="34"/>
        <v>100</v>
      </c>
      <c r="L534" s="66">
        <v>100</v>
      </c>
      <c r="M534" s="66"/>
      <c r="N534" s="44" t="s">
        <v>82</v>
      </c>
      <c r="O534" s="76">
        <v>184</v>
      </c>
      <c r="P534" s="76">
        <v>732</v>
      </c>
      <c r="Q534" s="76"/>
      <c r="R534" s="76"/>
      <c r="S534" s="44" t="s">
        <v>2376</v>
      </c>
      <c r="T534" s="44" t="s">
        <v>70</v>
      </c>
      <c r="U534" s="44" t="s">
        <v>164</v>
      </c>
      <c r="V534" s="44" t="s">
        <v>72</v>
      </c>
      <c r="W534" s="44" t="s">
        <v>70</v>
      </c>
      <c r="X534" s="44" t="s">
        <v>70</v>
      </c>
      <c r="Y534" s="44" t="s">
        <v>70</v>
      </c>
      <c r="Z534" s="44" t="s">
        <v>1291</v>
      </c>
      <c r="AA534" s="44" t="s">
        <v>2377</v>
      </c>
      <c r="AB534" s="44" t="s">
        <v>72</v>
      </c>
      <c r="AC534" s="97"/>
      <c r="AD534" s="87"/>
    </row>
    <row r="535" s="22" customFormat="1" ht="38.25" spans="1:30">
      <c r="A535" s="42">
        <v>529</v>
      </c>
      <c r="B535" s="42" t="s">
        <v>28</v>
      </c>
      <c r="C535" s="42" t="s">
        <v>2372</v>
      </c>
      <c r="D535" s="42" t="s">
        <v>2373</v>
      </c>
      <c r="E535" s="44" t="s">
        <v>580</v>
      </c>
      <c r="F535" s="44" t="s">
        <v>2378</v>
      </c>
      <c r="G535" s="54" t="s">
        <v>65</v>
      </c>
      <c r="H535" s="44" t="s">
        <v>66</v>
      </c>
      <c r="I535" s="45" t="s">
        <v>2379</v>
      </c>
      <c r="J535" s="66">
        <f t="shared" si="32"/>
        <v>100</v>
      </c>
      <c r="K535" s="66">
        <f t="shared" si="34"/>
        <v>100</v>
      </c>
      <c r="L535" s="66">
        <v>100</v>
      </c>
      <c r="M535" s="66">
        <v>0</v>
      </c>
      <c r="N535" s="44" t="s">
        <v>82</v>
      </c>
      <c r="O535" s="76">
        <v>116</v>
      </c>
      <c r="P535" s="76">
        <v>504</v>
      </c>
      <c r="Q535" s="76"/>
      <c r="R535" s="76"/>
      <c r="S535" s="44" t="s">
        <v>2380</v>
      </c>
      <c r="T535" s="44" t="s">
        <v>70</v>
      </c>
      <c r="U535" s="44" t="s">
        <v>277</v>
      </c>
      <c r="V535" s="44" t="s">
        <v>72</v>
      </c>
      <c r="W535" s="44" t="s">
        <v>70</v>
      </c>
      <c r="X535" s="44" t="s">
        <v>70</v>
      </c>
      <c r="Y535" s="44" t="s">
        <v>70</v>
      </c>
      <c r="Z535" s="44" t="s">
        <v>1291</v>
      </c>
      <c r="AA535" s="44" t="s">
        <v>2377</v>
      </c>
      <c r="AB535" s="44" t="s">
        <v>72</v>
      </c>
      <c r="AC535" s="97"/>
      <c r="AD535" s="87"/>
    </row>
    <row r="536" s="22" customFormat="1" ht="38.25" spans="1:30">
      <c r="A536" s="42">
        <v>530</v>
      </c>
      <c r="B536" s="42" t="s">
        <v>28</v>
      </c>
      <c r="C536" s="42" t="s">
        <v>2372</v>
      </c>
      <c r="D536" s="42" t="s">
        <v>2373</v>
      </c>
      <c r="E536" s="44" t="s">
        <v>115</v>
      </c>
      <c r="F536" s="44" t="s">
        <v>2381</v>
      </c>
      <c r="G536" s="54" t="s">
        <v>65</v>
      </c>
      <c r="H536" s="44" t="s">
        <v>66</v>
      </c>
      <c r="I536" s="45" t="s">
        <v>2382</v>
      </c>
      <c r="J536" s="66">
        <f t="shared" si="32"/>
        <v>100</v>
      </c>
      <c r="K536" s="66">
        <f t="shared" si="34"/>
        <v>100</v>
      </c>
      <c r="L536" s="66">
        <v>100</v>
      </c>
      <c r="M536" s="66"/>
      <c r="N536" s="44" t="s">
        <v>82</v>
      </c>
      <c r="O536" s="76">
        <v>104</v>
      </c>
      <c r="P536" s="76">
        <v>463</v>
      </c>
      <c r="Q536" s="76"/>
      <c r="R536" s="76"/>
      <c r="S536" s="44" t="s">
        <v>2383</v>
      </c>
      <c r="T536" s="44" t="s">
        <v>70</v>
      </c>
      <c r="U536" s="44" t="s">
        <v>164</v>
      </c>
      <c r="V536" s="44" t="s">
        <v>72</v>
      </c>
      <c r="W536" s="44" t="s">
        <v>70</v>
      </c>
      <c r="X536" s="44" t="s">
        <v>70</v>
      </c>
      <c r="Y536" s="44" t="s">
        <v>70</v>
      </c>
      <c r="Z536" s="44" t="s">
        <v>1291</v>
      </c>
      <c r="AA536" s="44" t="s">
        <v>2377</v>
      </c>
      <c r="AB536" s="44" t="s">
        <v>72</v>
      </c>
      <c r="AC536" s="97"/>
      <c r="AD536" s="87"/>
    </row>
    <row r="537" s="22" customFormat="1" ht="29.25" spans="1:30">
      <c r="A537" s="42">
        <v>531</v>
      </c>
      <c r="B537" s="42" t="s">
        <v>28</v>
      </c>
      <c r="C537" s="42" t="s">
        <v>2384</v>
      </c>
      <c r="D537" s="42" t="s">
        <v>2385</v>
      </c>
      <c r="E537" s="44" t="s">
        <v>580</v>
      </c>
      <c r="F537" s="48" t="s">
        <v>2386</v>
      </c>
      <c r="G537" s="54" t="s">
        <v>65</v>
      </c>
      <c r="H537" s="48" t="s">
        <v>66</v>
      </c>
      <c r="I537" s="65" t="s">
        <v>2387</v>
      </c>
      <c r="J537" s="66">
        <f t="shared" si="32"/>
        <v>100</v>
      </c>
      <c r="K537" s="66">
        <f t="shared" si="34"/>
        <v>100</v>
      </c>
      <c r="L537" s="66">
        <v>100</v>
      </c>
      <c r="M537" s="66"/>
      <c r="N537" s="44" t="s">
        <v>82</v>
      </c>
      <c r="O537" s="76">
        <v>67</v>
      </c>
      <c r="P537" s="76">
        <v>297</v>
      </c>
      <c r="Q537" s="76">
        <v>17</v>
      </c>
      <c r="R537" s="76">
        <v>76</v>
      </c>
      <c r="S537" s="82" t="s">
        <v>2388</v>
      </c>
      <c r="T537" s="44" t="s">
        <v>70</v>
      </c>
      <c r="U537" s="44" t="s">
        <v>164</v>
      </c>
      <c r="V537" s="44" t="s">
        <v>72</v>
      </c>
      <c r="W537" s="44" t="s">
        <v>70</v>
      </c>
      <c r="X537" s="44" t="s">
        <v>70</v>
      </c>
      <c r="Y537" s="44" t="s">
        <v>70</v>
      </c>
      <c r="Z537" s="44" t="s">
        <v>1291</v>
      </c>
      <c r="AA537" s="44" t="s">
        <v>2389</v>
      </c>
      <c r="AB537" s="44" t="s">
        <v>72</v>
      </c>
      <c r="AC537" s="97"/>
      <c r="AD537" s="87"/>
    </row>
    <row r="538" s="22" customFormat="1" ht="29.25" spans="1:30">
      <c r="A538" s="42">
        <v>532</v>
      </c>
      <c r="B538" s="42" t="s">
        <v>28</v>
      </c>
      <c r="C538" s="42" t="s">
        <v>2384</v>
      </c>
      <c r="D538" s="42" t="s">
        <v>2390</v>
      </c>
      <c r="E538" s="44" t="s">
        <v>580</v>
      </c>
      <c r="F538" s="44" t="s">
        <v>2391</v>
      </c>
      <c r="G538" s="54" t="s">
        <v>65</v>
      </c>
      <c r="H538" s="48" t="s">
        <v>66</v>
      </c>
      <c r="I538" s="45" t="s">
        <v>2392</v>
      </c>
      <c r="J538" s="66">
        <f t="shared" si="32"/>
        <v>100</v>
      </c>
      <c r="K538" s="66">
        <f t="shared" si="34"/>
        <v>100</v>
      </c>
      <c r="L538" s="66">
        <v>100</v>
      </c>
      <c r="M538" s="66"/>
      <c r="N538" s="44" t="s">
        <v>82</v>
      </c>
      <c r="O538" s="76">
        <v>46</v>
      </c>
      <c r="P538" s="76">
        <v>159</v>
      </c>
      <c r="Q538" s="76">
        <v>0</v>
      </c>
      <c r="R538" s="76">
        <v>0</v>
      </c>
      <c r="S538" s="44" t="s">
        <v>2393</v>
      </c>
      <c r="T538" s="44" t="s">
        <v>70</v>
      </c>
      <c r="U538" s="44" t="s">
        <v>164</v>
      </c>
      <c r="V538" s="44" t="s">
        <v>72</v>
      </c>
      <c r="W538" s="44" t="s">
        <v>70</v>
      </c>
      <c r="X538" s="44" t="s">
        <v>70</v>
      </c>
      <c r="Y538" s="44" t="s">
        <v>70</v>
      </c>
      <c r="Z538" s="44" t="s">
        <v>1291</v>
      </c>
      <c r="AA538" s="44" t="s">
        <v>2389</v>
      </c>
      <c r="AB538" s="44" t="s">
        <v>72</v>
      </c>
      <c r="AC538" s="97"/>
      <c r="AD538" s="87"/>
    </row>
    <row r="539" s="22" customFormat="1" ht="29.25" spans="1:30">
      <c r="A539" s="42">
        <v>533</v>
      </c>
      <c r="B539" s="42" t="s">
        <v>28</v>
      </c>
      <c r="C539" s="42" t="s">
        <v>2384</v>
      </c>
      <c r="D539" s="42" t="s">
        <v>2394</v>
      </c>
      <c r="E539" s="44" t="s">
        <v>203</v>
      </c>
      <c r="F539" s="44" t="s">
        <v>2395</v>
      </c>
      <c r="G539" s="54" t="s">
        <v>65</v>
      </c>
      <c r="H539" s="48" t="s">
        <v>66</v>
      </c>
      <c r="I539" s="45" t="s">
        <v>2396</v>
      </c>
      <c r="J539" s="66">
        <f t="shared" si="32"/>
        <v>100</v>
      </c>
      <c r="K539" s="66">
        <f t="shared" si="34"/>
        <v>100</v>
      </c>
      <c r="L539" s="66">
        <v>100</v>
      </c>
      <c r="M539" s="66"/>
      <c r="N539" s="44" t="s">
        <v>82</v>
      </c>
      <c r="O539" s="76">
        <v>93</v>
      </c>
      <c r="P539" s="76">
        <v>243</v>
      </c>
      <c r="Q539" s="76">
        <v>0</v>
      </c>
      <c r="R539" s="76">
        <v>0</v>
      </c>
      <c r="S539" s="44" t="s">
        <v>2397</v>
      </c>
      <c r="T539" s="44" t="s">
        <v>70</v>
      </c>
      <c r="U539" s="44" t="s">
        <v>164</v>
      </c>
      <c r="V539" s="44" t="s">
        <v>72</v>
      </c>
      <c r="W539" s="44" t="s">
        <v>70</v>
      </c>
      <c r="X539" s="44" t="s">
        <v>70</v>
      </c>
      <c r="Y539" s="44" t="s">
        <v>70</v>
      </c>
      <c r="Z539" s="44" t="s">
        <v>1291</v>
      </c>
      <c r="AA539" s="44" t="s">
        <v>2389</v>
      </c>
      <c r="AB539" s="44" t="s">
        <v>72</v>
      </c>
      <c r="AC539" s="97"/>
      <c r="AD539" s="87"/>
    </row>
    <row r="540" s="22" customFormat="1" ht="33" spans="1:30">
      <c r="A540" s="42">
        <v>534</v>
      </c>
      <c r="B540" s="42" t="s">
        <v>28</v>
      </c>
      <c r="C540" s="42" t="s">
        <v>2384</v>
      </c>
      <c r="D540" s="42" t="s">
        <v>2398</v>
      </c>
      <c r="E540" s="44" t="s">
        <v>115</v>
      </c>
      <c r="F540" s="44" t="s">
        <v>2399</v>
      </c>
      <c r="G540" s="54" t="s">
        <v>65</v>
      </c>
      <c r="H540" s="48" t="s">
        <v>66</v>
      </c>
      <c r="I540" s="45" t="s">
        <v>2400</v>
      </c>
      <c r="J540" s="66">
        <f t="shared" si="32"/>
        <v>80</v>
      </c>
      <c r="K540" s="66">
        <f t="shared" si="34"/>
        <v>80</v>
      </c>
      <c r="L540" s="66">
        <v>80</v>
      </c>
      <c r="M540" s="66"/>
      <c r="N540" s="44" t="s">
        <v>82</v>
      </c>
      <c r="O540" s="76">
        <v>44</v>
      </c>
      <c r="P540" s="76">
        <v>168</v>
      </c>
      <c r="Q540" s="76">
        <v>0</v>
      </c>
      <c r="R540" s="76">
        <v>0</v>
      </c>
      <c r="S540" s="44" t="s">
        <v>2401</v>
      </c>
      <c r="T540" s="44" t="s">
        <v>70</v>
      </c>
      <c r="U540" s="44" t="s">
        <v>164</v>
      </c>
      <c r="V540" s="44" t="s">
        <v>72</v>
      </c>
      <c r="W540" s="44" t="s">
        <v>70</v>
      </c>
      <c r="X540" s="44" t="s">
        <v>70</v>
      </c>
      <c r="Y540" s="44" t="s">
        <v>70</v>
      </c>
      <c r="Z540" s="44" t="s">
        <v>1291</v>
      </c>
      <c r="AA540" s="44" t="s">
        <v>2389</v>
      </c>
      <c r="AB540" s="44" t="s">
        <v>72</v>
      </c>
      <c r="AC540" s="97"/>
      <c r="AD540" s="87"/>
    </row>
    <row r="541" s="22" customFormat="1" ht="76.5" spans="1:30">
      <c r="A541" s="42">
        <v>535</v>
      </c>
      <c r="B541" s="42" t="s">
        <v>28</v>
      </c>
      <c r="C541" s="42" t="s">
        <v>2402</v>
      </c>
      <c r="D541" s="42" t="s">
        <v>2403</v>
      </c>
      <c r="E541" s="44" t="s">
        <v>203</v>
      </c>
      <c r="F541" s="44" t="s">
        <v>2404</v>
      </c>
      <c r="G541" s="54" t="s">
        <v>65</v>
      </c>
      <c r="H541" s="44" t="s">
        <v>66</v>
      </c>
      <c r="I541" s="45" t="s">
        <v>2405</v>
      </c>
      <c r="J541" s="66">
        <f t="shared" si="32"/>
        <v>100</v>
      </c>
      <c r="K541" s="66">
        <f t="shared" si="34"/>
        <v>100</v>
      </c>
      <c r="L541" s="66">
        <v>100</v>
      </c>
      <c r="M541" s="66">
        <v>0</v>
      </c>
      <c r="N541" s="44" t="s">
        <v>82</v>
      </c>
      <c r="O541" s="76">
        <v>67</v>
      </c>
      <c r="P541" s="76">
        <v>202</v>
      </c>
      <c r="Q541" s="76">
        <v>17</v>
      </c>
      <c r="R541" s="76">
        <v>49</v>
      </c>
      <c r="S541" s="44" t="s">
        <v>2406</v>
      </c>
      <c r="T541" s="44" t="s">
        <v>70</v>
      </c>
      <c r="U541" s="44" t="s">
        <v>164</v>
      </c>
      <c r="V541" s="44" t="s">
        <v>72</v>
      </c>
      <c r="W541" s="44" t="s">
        <v>70</v>
      </c>
      <c r="X541" s="44" t="s">
        <v>70</v>
      </c>
      <c r="Y541" s="44" t="s">
        <v>70</v>
      </c>
      <c r="Z541" s="44" t="s">
        <v>1291</v>
      </c>
      <c r="AA541" s="42" t="s">
        <v>2407</v>
      </c>
      <c r="AB541" s="44" t="s">
        <v>72</v>
      </c>
      <c r="AC541" s="97"/>
      <c r="AD541" s="87"/>
    </row>
    <row r="542" s="22" customFormat="1" ht="76.5" spans="1:30">
      <c r="A542" s="42">
        <v>536</v>
      </c>
      <c r="B542" s="42" t="s">
        <v>28</v>
      </c>
      <c r="C542" s="42" t="s">
        <v>2402</v>
      </c>
      <c r="D542" s="42" t="s">
        <v>2403</v>
      </c>
      <c r="E542" s="44" t="s">
        <v>203</v>
      </c>
      <c r="F542" s="44" t="s">
        <v>29</v>
      </c>
      <c r="G542" s="54" t="s">
        <v>65</v>
      </c>
      <c r="H542" s="44" t="s">
        <v>66</v>
      </c>
      <c r="I542" s="45" t="s">
        <v>2408</v>
      </c>
      <c r="J542" s="66">
        <f t="shared" si="32"/>
        <v>100</v>
      </c>
      <c r="K542" s="66">
        <f t="shared" si="34"/>
        <v>100</v>
      </c>
      <c r="L542" s="66">
        <v>100</v>
      </c>
      <c r="M542" s="66">
        <v>0</v>
      </c>
      <c r="N542" s="44" t="s">
        <v>82</v>
      </c>
      <c r="O542" s="76">
        <v>31</v>
      </c>
      <c r="P542" s="76">
        <v>106</v>
      </c>
      <c r="Q542" s="76">
        <v>0</v>
      </c>
      <c r="R542" s="76">
        <v>0</v>
      </c>
      <c r="S542" s="44" t="s">
        <v>2409</v>
      </c>
      <c r="T542" s="44" t="s">
        <v>70</v>
      </c>
      <c r="U542" s="44" t="s">
        <v>164</v>
      </c>
      <c r="V542" s="44" t="s">
        <v>72</v>
      </c>
      <c r="W542" s="44" t="s">
        <v>70</v>
      </c>
      <c r="X542" s="44" t="s">
        <v>70</v>
      </c>
      <c r="Y542" s="44" t="s">
        <v>70</v>
      </c>
      <c r="Z542" s="44" t="s">
        <v>1291</v>
      </c>
      <c r="AA542" s="42" t="s">
        <v>2407</v>
      </c>
      <c r="AB542" s="44" t="s">
        <v>72</v>
      </c>
      <c r="AC542" s="97"/>
      <c r="AD542" s="87"/>
    </row>
    <row r="543" s="22" customFormat="1" ht="89.25" spans="1:30">
      <c r="A543" s="42">
        <v>537</v>
      </c>
      <c r="B543" s="42" t="s">
        <v>28</v>
      </c>
      <c r="C543" s="42" t="s">
        <v>2402</v>
      </c>
      <c r="D543" s="42" t="s">
        <v>2410</v>
      </c>
      <c r="E543" s="44" t="s">
        <v>203</v>
      </c>
      <c r="F543" s="44" t="s">
        <v>2411</v>
      </c>
      <c r="G543" s="54" t="s">
        <v>65</v>
      </c>
      <c r="H543" s="44" t="s">
        <v>66</v>
      </c>
      <c r="I543" s="45" t="s">
        <v>2412</v>
      </c>
      <c r="J543" s="66">
        <f t="shared" si="32"/>
        <v>100</v>
      </c>
      <c r="K543" s="66">
        <f t="shared" si="34"/>
        <v>100</v>
      </c>
      <c r="L543" s="66">
        <v>100</v>
      </c>
      <c r="M543" s="66">
        <v>0</v>
      </c>
      <c r="N543" s="44" t="s">
        <v>82</v>
      </c>
      <c r="O543" s="76">
        <v>60</v>
      </c>
      <c r="P543" s="76">
        <v>220</v>
      </c>
      <c r="Q543" s="76">
        <v>0</v>
      </c>
      <c r="R543" s="76">
        <v>0</v>
      </c>
      <c r="S543" s="44" t="s">
        <v>2413</v>
      </c>
      <c r="T543" s="44" t="s">
        <v>70</v>
      </c>
      <c r="U543" s="44" t="s">
        <v>164</v>
      </c>
      <c r="V543" s="44" t="s">
        <v>72</v>
      </c>
      <c r="W543" s="44" t="s">
        <v>70</v>
      </c>
      <c r="X543" s="44" t="s">
        <v>70</v>
      </c>
      <c r="Y543" s="44" t="s">
        <v>70</v>
      </c>
      <c r="Z543" s="44" t="s">
        <v>1291</v>
      </c>
      <c r="AA543" s="42" t="s">
        <v>2407</v>
      </c>
      <c r="AB543" s="44" t="s">
        <v>72</v>
      </c>
      <c r="AC543" s="97"/>
      <c r="AD543" s="87"/>
    </row>
    <row r="544" s="22" customFormat="1" ht="38.25" spans="1:30">
      <c r="A544" s="42">
        <v>538</v>
      </c>
      <c r="B544" s="42" t="s">
        <v>28</v>
      </c>
      <c r="C544" s="42" t="s">
        <v>2402</v>
      </c>
      <c r="D544" s="42" t="s">
        <v>2414</v>
      </c>
      <c r="E544" s="44" t="s">
        <v>580</v>
      </c>
      <c r="F544" s="44" t="s">
        <v>2415</v>
      </c>
      <c r="G544" s="54" t="s">
        <v>65</v>
      </c>
      <c r="H544" s="44" t="s">
        <v>66</v>
      </c>
      <c r="I544" s="45" t="s">
        <v>2416</v>
      </c>
      <c r="J544" s="66">
        <f t="shared" si="32"/>
        <v>100</v>
      </c>
      <c r="K544" s="66">
        <f t="shared" si="34"/>
        <v>100</v>
      </c>
      <c r="L544" s="66">
        <v>100</v>
      </c>
      <c r="M544" s="66">
        <v>0</v>
      </c>
      <c r="N544" s="44" t="s">
        <v>82</v>
      </c>
      <c r="O544" s="76">
        <v>96</v>
      </c>
      <c r="P544" s="76">
        <v>256</v>
      </c>
      <c r="Q544" s="76">
        <v>2</v>
      </c>
      <c r="R544" s="76">
        <v>10</v>
      </c>
      <c r="S544" s="44" t="s">
        <v>2417</v>
      </c>
      <c r="T544" s="44" t="s">
        <v>70</v>
      </c>
      <c r="U544" s="44" t="s">
        <v>164</v>
      </c>
      <c r="V544" s="44" t="s">
        <v>72</v>
      </c>
      <c r="W544" s="44" t="s">
        <v>70</v>
      </c>
      <c r="X544" s="44" t="s">
        <v>70</v>
      </c>
      <c r="Y544" s="44" t="s">
        <v>70</v>
      </c>
      <c r="Z544" s="44" t="s">
        <v>1291</v>
      </c>
      <c r="AA544" s="42" t="s">
        <v>2407</v>
      </c>
      <c r="AB544" s="44" t="s">
        <v>72</v>
      </c>
      <c r="AC544" s="97"/>
      <c r="AD544" s="87"/>
    </row>
    <row r="545" s="22" customFormat="1" ht="63.75" spans="1:30">
      <c r="A545" s="42">
        <v>539</v>
      </c>
      <c r="B545" s="42" t="s">
        <v>28</v>
      </c>
      <c r="C545" s="42" t="s">
        <v>2418</v>
      </c>
      <c r="D545" s="88" t="s">
        <v>2419</v>
      </c>
      <c r="E545" s="44" t="s">
        <v>580</v>
      </c>
      <c r="F545" s="43" t="s">
        <v>2420</v>
      </c>
      <c r="G545" s="54" t="s">
        <v>65</v>
      </c>
      <c r="H545" s="44" t="s">
        <v>66</v>
      </c>
      <c r="I545" s="67" t="s">
        <v>2421</v>
      </c>
      <c r="J545" s="66">
        <f t="shared" si="32"/>
        <v>200</v>
      </c>
      <c r="K545" s="66">
        <f t="shared" si="34"/>
        <v>200</v>
      </c>
      <c r="L545" s="66">
        <v>100</v>
      </c>
      <c r="M545" s="66">
        <v>100</v>
      </c>
      <c r="N545" s="44" t="s">
        <v>82</v>
      </c>
      <c r="O545" s="76">
        <v>231</v>
      </c>
      <c r="P545" s="76">
        <v>861</v>
      </c>
      <c r="Q545" s="76">
        <v>18</v>
      </c>
      <c r="R545" s="76">
        <v>66</v>
      </c>
      <c r="S545" s="44" t="s">
        <v>2422</v>
      </c>
      <c r="T545" s="44" t="s">
        <v>70</v>
      </c>
      <c r="U545" s="44" t="s">
        <v>164</v>
      </c>
      <c r="V545" s="44" t="s">
        <v>72</v>
      </c>
      <c r="W545" s="44" t="s">
        <v>70</v>
      </c>
      <c r="X545" s="44" t="s">
        <v>70</v>
      </c>
      <c r="Y545" s="44" t="s">
        <v>70</v>
      </c>
      <c r="Z545" s="44" t="s">
        <v>1291</v>
      </c>
      <c r="AA545" s="44" t="s">
        <v>2423</v>
      </c>
      <c r="AB545" s="44" t="s">
        <v>72</v>
      </c>
      <c r="AC545" s="97"/>
      <c r="AD545" s="87"/>
    </row>
    <row r="546" s="22" customFormat="1" ht="76.5" spans="1:30">
      <c r="A546" s="42">
        <v>540</v>
      </c>
      <c r="B546" s="42" t="s">
        <v>28</v>
      </c>
      <c r="C546" s="42" t="s">
        <v>2418</v>
      </c>
      <c r="D546" s="88" t="s">
        <v>2424</v>
      </c>
      <c r="E546" s="44" t="s">
        <v>580</v>
      </c>
      <c r="F546" s="43" t="s">
        <v>2425</v>
      </c>
      <c r="G546" s="54" t="s">
        <v>65</v>
      </c>
      <c r="H546" s="44" t="s">
        <v>66</v>
      </c>
      <c r="I546" s="67" t="s">
        <v>2426</v>
      </c>
      <c r="J546" s="66">
        <f t="shared" si="32"/>
        <v>180</v>
      </c>
      <c r="K546" s="66">
        <f t="shared" si="34"/>
        <v>180</v>
      </c>
      <c r="L546" s="66">
        <v>150</v>
      </c>
      <c r="M546" s="66">
        <v>30</v>
      </c>
      <c r="N546" s="44" t="s">
        <v>82</v>
      </c>
      <c r="O546" s="76">
        <v>222</v>
      </c>
      <c r="P546" s="76">
        <v>850</v>
      </c>
      <c r="Q546" s="76">
        <v>12</v>
      </c>
      <c r="R546" s="76">
        <v>58</v>
      </c>
      <c r="S546" s="44" t="s">
        <v>2427</v>
      </c>
      <c r="T546" s="44" t="s">
        <v>70</v>
      </c>
      <c r="U546" s="44" t="s">
        <v>597</v>
      </c>
      <c r="V546" s="44" t="s">
        <v>72</v>
      </c>
      <c r="W546" s="44" t="s">
        <v>70</v>
      </c>
      <c r="X546" s="44" t="s">
        <v>70</v>
      </c>
      <c r="Y546" s="44" t="s">
        <v>70</v>
      </c>
      <c r="Z546" s="44" t="s">
        <v>1291</v>
      </c>
      <c r="AA546" s="44" t="s">
        <v>2423</v>
      </c>
      <c r="AB546" s="44" t="s">
        <v>72</v>
      </c>
      <c r="AC546" s="97"/>
      <c r="AD546" s="87"/>
    </row>
    <row r="547" s="22" customFormat="1" ht="63.75" spans="1:30">
      <c r="A547" s="42">
        <v>541</v>
      </c>
      <c r="B547" s="42" t="s">
        <v>28</v>
      </c>
      <c r="C547" s="42" t="s">
        <v>2418</v>
      </c>
      <c r="D547" s="42" t="s">
        <v>2428</v>
      </c>
      <c r="E547" s="44" t="s">
        <v>115</v>
      </c>
      <c r="F547" s="43" t="s">
        <v>2429</v>
      </c>
      <c r="G547" s="54" t="s">
        <v>65</v>
      </c>
      <c r="H547" s="44" t="s">
        <v>66</v>
      </c>
      <c r="I547" s="67" t="s">
        <v>2430</v>
      </c>
      <c r="J547" s="66">
        <f t="shared" si="32"/>
        <v>100</v>
      </c>
      <c r="K547" s="66">
        <f t="shared" si="34"/>
        <v>100</v>
      </c>
      <c r="L547" s="66">
        <v>100</v>
      </c>
      <c r="M547" s="66">
        <v>0</v>
      </c>
      <c r="N547" s="44" t="s">
        <v>82</v>
      </c>
      <c r="O547" s="76">
        <v>76</v>
      </c>
      <c r="P547" s="76">
        <v>330</v>
      </c>
      <c r="Q547" s="76">
        <v>28</v>
      </c>
      <c r="R547" s="76">
        <v>121</v>
      </c>
      <c r="S547" s="44" t="s">
        <v>2371</v>
      </c>
      <c r="T547" s="44" t="s">
        <v>70</v>
      </c>
      <c r="U547" s="44" t="s">
        <v>164</v>
      </c>
      <c r="V547" s="44" t="s">
        <v>72</v>
      </c>
      <c r="W547" s="44" t="s">
        <v>70</v>
      </c>
      <c r="X547" s="44" t="s">
        <v>70</v>
      </c>
      <c r="Y547" s="44" t="s">
        <v>70</v>
      </c>
      <c r="Z547" s="44" t="s">
        <v>1291</v>
      </c>
      <c r="AA547" s="44" t="s">
        <v>2423</v>
      </c>
      <c r="AB547" s="44" t="s">
        <v>72</v>
      </c>
      <c r="AC547" s="97"/>
      <c r="AD547" s="87"/>
    </row>
    <row r="548" s="22" customFormat="1" ht="63.75" spans="1:30">
      <c r="A548" s="42">
        <v>542</v>
      </c>
      <c r="B548" s="42" t="s">
        <v>28</v>
      </c>
      <c r="C548" s="42" t="s">
        <v>2418</v>
      </c>
      <c r="D548" s="42" t="s">
        <v>2431</v>
      </c>
      <c r="E548" s="44" t="s">
        <v>580</v>
      </c>
      <c r="F548" s="43" t="s">
        <v>2432</v>
      </c>
      <c r="G548" s="54" t="s">
        <v>65</v>
      </c>
      <c r="H548" s="44" t="s">
        <v>66</v>
      </c>
      <c r="I548" s="67" t="s">
        <v>2433</v>
      </c>
      <c r="J548" s="66">
        <f t="shared" si="32"/>
        <v>100</v>
      </c>
      <c r="K548" s="66">
        <f t="shared" si="34"/>
        <v>100</v>
      </c>
      <c r="L548" s="66">
        <v>100</v>
      </c>
      <c r="M548" s="66">
        <v>0</v>
      </c>
      <c r="N548" s="44" t="s">
        <v>82</v>
      </c>
      <c r="O548" s="76">
        <v>60</v>
      </c>
      <c r="P548" s="76">
        <v>246</v>
      </c>
      <c r="Q548" s="76">
        <v>26</v>
      </c>
      <c r="R548" s="76">
        <v>120</v>
      </c>
      <c r="S548" s="44" t="s">
        <v>2434</v>
      </c>
      <c r="T548" s="44" t="s">
        <v>70</v>
      </c>
      <c r="U548" s="44" t="s">
        <v>164</v>
      </c>
      <c r="V548" s="44" t="s">
        <v>72</v>
      </c>
      <c r="W548" s="44" t="s">
        <v>70</v>
      </c>
      <c r="X548" s="44" t="s">
        <v>70</v>
      </c>
      <c r="Y548" s="44" t="s">
        <v>70</v>
      </c>
      <c r="Z548" s="44" t="s">
        <v>1291</v>
      </c>
      <c r="AA548" s="44" t="s">
        <v>2423</v>
      </c>
      <c r="AB548" s="44" t="s">
        <v>72</v>
      </c>
      <c r="AC548" s="97"/>
      <c r="AD548" s="87"/>
    </row>
    <row r="549" s="22" customFormat="1" ht="63.75" spans="1:30">
      <c r="A549" s="42">
        <v>543</v>
      </c>
      <c r="B549" s="42" t="s">
        <v>28</v>
      </c>
      <c r="C549" s="42" t="s">
        <v>2418</v>
      </c>
      <c r="D549" s="42" t="s">
        <v>2431</v>
      </c>
      <c r="E549" s="44" t="s">
        <v>580</v>
      </c>
      <c r="F549" s="43" t="s">
        <v>2435</v>
      </c>
      <c r="G549" s="54" t="s">
        <v>65</v>
      </c>
      <c r="H549" s="44" t="s">
        <v>66</v>
      </c>
      <c r="I549" s="67" t="s">
        <v>2436</v>
      </c>
      <c r="J549" s="66">
        <f t="shared" si="32"/>
        <v>100</v>
      </c>
      <c r="K549" s="66">
        <f t="shared" si="34"/>
        <v>100</v>
      </c>
      <c r="L549" s="66">
        <v>100</v>
      </c>
      <c r="M549" s="66">
        <v>0</v>
      </c>
      <c r="N549" s="44" t="s">
        <v>82</v>
      </c>
      <c r="O549" s="76">
        <v>43</v>
      </c>
      <c r="P549" s="76">
        <v>179</v>
      </c>
      <c r="Q549" s="76">
        <v>12</v>
      </c>
      <c r="R549" s="76">
        <v>43</v>
      </c>
      <c r="S549" s="44" t="s">
        <v>2434</v>
      </c>
      <c r="T549" s="44" t="s">
        <v>70</v>
      </c>
      <c r="U549" s="44" t="s">
        <v>164</v>
      </c>
      <c r="V549" s="44" t="s">
        <v>72</v>
      </c>
      <c r="W549" s="44" t="s">
        <v>70</v>
      </c>
      <c r="X549" s="44" t="s">
        <v>70</v>
      </c>
      <c r="Y549" s="44" t="s">
        <v>70</v>
      </c>
      <c r="Z549" s="44" t="s">
        <v>1291</v>
      </c>
      <c r="AA549" s="44" t="s">
        <v>2423</v>
      </c>
      <c r="AB549" s="44" t="s">
        <v>72</v>
      </c>
      <c r="AC549" s="97"/>
      <c r="AD549" s="87"/>
    </row>
    <row r="550" s="22" customFormat="1" ht="63.75" spans="1:30">
      <c r="A550" s="42">
        <v>544</v>
      </c>
      <c r="B550" s="42" t="s">
        <v>28</v>
      </c>
      <c r="C550" s="42" t="s">
        <v>2418</v>
      </c>
      <c r="D550" s="42" t="s">
        <v>2431</v>
      </c>
      <c r="E550" s="44" t="s">
        <v>580</v>
      </c>
      <c r="F550" s="43" t="s">
        <v>2437</v>
      </c>
      <c r="G550" s="54" t="s">
        <v>65</v>
      </c>
      <c r="H550" s="44" t="s">
        <v>66</v>
      </c>
      <c r="I550" s="67" t="s">
        <v>2438</v>
      </c>
      <c r="J550" s="66">
        <f t="shared" si="32"/>
        <v>50</v>
      </c>
      <c r="K550" s="66">
        <f t="shared" si="34"/>
        <v>50</v>
      </c>
      <c r="L550" s="66">
        <v>50</v>
      </c>
      <c r="M550" s="66">
        <v>0</v>
      </c>
      <c r="N550" s="44" t="s">
        <v>82</v>
      </c>
      <c r="O550" s="76">
        <v>34</v>
      </c>
      <c r="P550" s="76">
        <v>143</v>
      </c>
      <c r="Q550" s="76">
        <v>14</v>
      </c>
      <c r="R550" s="76">
        <v>66</v>
      </c>
      <c r="S550" s="44" t="s">
        <v>2434</v>
      </c>
      <c r="T550" s="44" t="s">
        <v>70</v>
      </c>
      <c r="U550" s="44" t="s">
        <v>164</v>
      </c>
      <c r="V550" s="44" t="s">
        <v>72</v>
      </c>
      <c r="W550" s="44" t="s">
        <v>70</v>
      </c>
      <c r="X550" s="44" t="s">
        <v>70</v>
      </c>
      <c r="Y550" s="44" t="s">
        <v>70</v>
      </c>
      <c r="Z550" s="44" t="s">
        <v>1291</v>
      </c>
      <c r="AA550" s="44" t="s">
        <v>2423</v>
      </c>
      <c r="AB550" s="44" t="s">
        <v>72</v>
      </c>
      <c r="AC550" s="97"/>
      <c r="AD550" s="87"/>
    </row>
    <row r="551" s="22" customFormat="1" ht="38.25" spans="1:30">
      <c r="A551" s="42">
        <v>545</v>
      </c>
      <c r="B551" s="42" t="s">
        <v>28</v>
      </c>
      <c r="C551" s="42" t="s">
        <v>2418</v>
      </c>
      <c r="D551" s="42" t="s">
        <v>2428</v>
      </c>
      <c r="E551" s="44" t="s">
        <v>580</v>
      </c>
      <c r="F551" s="43" t="s">
        <v>2439</v>
      </c>
      <c r="G551" s="54" t="s">
        <v>65</v>
      </c>
      <c r="H551" s="44" t="s">
        <v>66</v>
      </c>
      <c r="I551" s="67" t="s">
        <v>2440</v>
      </c>
      <c r="J551" s="66">
        <f t="shared" si="32"/>
        <v>100</v>
      </c>
      <c r="K551" s="66">
        <f t="shared" si="34"/>
        <v>100</v>
      </c>
      <c r="L551" s="66">
        <v>100</v>
      </c>
      <c r="M551" s="66">
        <v>0</v>
      </c>
      <c r="N551" s="44" t="s">
        <v>82</v>
      </c>
      <c r="O551" s="76">
        <v>35</v>
      </c>
      <c r="P551" s="76">
        <v>143</v>
      </c>
      <c r="Q551" s="76">
        <v>15</v>
      </c>
      <c r="R551" s="76">
        <v>58</v>
      </c>
      <c r="S551" s="44" t="s">
        <v>2441</v>
      </c>
      <c r="T551" s="44" t="s">
        <v>70</v>
      </c>
      <c r="U551" s="44" t="s">
        <v>164</v>
      </c>
      <c r="V551" s="44" t="s">
        <v>72</v>
      </c>
      <c r="W551" s="44" t="s">
        <v>70</v>
      </c>
      <c r="X551" s="44" t="s">
        <v>70</v>
      </c>
      <c r="Y551" s="44" t="s">
        <v>70</v>
      </c>
      <c r="Z551" s="44" t="s">
        <v>1291</v>
      </c>
      <c r="AA551" s="44" t="s">
        <v>2423</v>
      </c>
      <c r="AB551" s="44" t="s">
        <v>72</v>
      </c>
      <c r="AC551" s="97"/>
      <c r="AD551" s="87"/>
    </row>
    <row r="552" s="22" customFormat="1" ht="38.25" spans="1:30">
      <c r="A552" s="42">
        <v>546</v>
      </c>
      <c r="B552" s="42" t="s">
        <v>28</v>
      </c>
      <c r="C552" s="42" t="s">
        <v>2418</v>
      </c>
      <c r="D552" s="42" t="s">
        <v>2428</v>
      </c>
      <c r="E552" s="44" t="s">
        <v>580</v>
      </c>
      <c r="F552" s="43" t="s">
        <v>2442</v>
      </c>
      <c r="G552" s="54" t="s">
        <v>65</v>
      </c>
      <c r="H552" s="44" t="s">
        <v>66</v>
      </c>
      <c r="I552" s="67" t="s">
        <v>2443</v>
      </c>
      <c r="J552" s="66">
        <f t="shared" si="32"/>
        <v>50</v>
      </c>
      <c r="K552" s="66">
        <f t="shared" si="34"/>
        <v>50</v>
      </c>
      <c r="L552" s="66">
        <v>50</v>
      </c>
      <c r="M552" s="66">
        <v>0</v>
      </c>
      <c r="N552" s="44" t="s">
        <v>82</v>
      </c>
      <c r="O552" s="76">
        <v>21</v>
      </c>
      <c r="P552" s="76">
        <v>99</v>
      </c>
      <c r="Q552" s="76">
        <v>7</v>
      </c>
      <c r="R552" s="76">
        <v>32</v>
      </c>
      <c r="S552" s="44" t="s">
        <v>2441</v>
      </c>
      <c r="T552" s="44" t="s">
        <v>70</v>
      </c>
      <c r="U552" s="44" t="s">
        <v>164</v>
      </c>
      <c r="V552" s="44" t="s">
        <v>72</v>
      </c>
      <c r="W552" s="44" t="s">
        <v>70</v>
      </c>
      <c r="X552" s="44" t="s">
        <v>70</v>
      </c>
      <c r="Y552" s="44" t="s">
        <v>70</v>
      </c>
      <c r="Z552" s="44" t="s">
        <v>1291</v>
      </c>
      <c r="AA552" s="44" t="s">
        <v>2423</v>
      </c>
      <c r="AB552" s="44" t="s">
        <v>72</v>
      </c>
      <c r="AC552" s="97"/>
      <c r="AD552" s="87"/>
    </row>
    <row r="553" s="22" customFormat="1" ht="63.75" spans="1:30">
      <c r="A553" s="42">
        <v>547</v>
      </c>
      <c r="B553" s="42" t="s">
        <v>28</v>
      </c>
      <c r="C553" s="42" t="s">
        <v>2418</v>
      </c>
      <c r="D553" s="42" t="s">
        <v>2428</v>
      </c>
      <c r="E553" s="44" t="s">
        <v>317</v>
      </c>
      <c r="F553" s="43" t="s">
        <v>2444</v>
      </c>
      <c r="G553" s="54" t="s">
        <v>65</v>
      </c>
      <c r="H553" s="44" t="s">
        <v>66</v>
      </c>
      <c r="I553" s="67" t="s">
        <v>2445</v>
      </c>
      <c r="J553" s="66">
        <f t="shared" si="32"/>
        <v>150</v>
      </c>
      <c r="K553" s="66">
        <f t="shared" si="34"/>
        <v>150</v>
      </c>
      <c r="L553" s="66">
        <v>100</v>
      </c>
      <c r="M553" s="66">
        <v>50</v>
      </c>
      <c r="N553" s="44" t="s">
        <v>82</v>
      </c>
      <c r="O553" s="76">
        <v>742</v>
      </c>
      <c r="P553" s="76">
        <v>3109</v>
      </c>
      <c r="Q553" s="76">
        <v>292</v>
      </c>
      <c r="R553" s="76">
        <v>1138</v>
      </c>
      <c r="S553" s="44" t="s">
        <v>2446</v>
      </c>
      <c r="T553" s="44" t="s">
        <v>70</v>
      </c>
      <c r="U553" s="44" t="s">
        <v>164</v>
      </c>
      <c r="V553" s="44" t="s">
        <v>72</v>
      </c>
      <c r="W553" s="44" t="s">
        <v>70</v>
      </c>
      <c r="X553" s="44" t="s">
        <v>70</v>
      </c>
      <c r="Y553" s="44" t="s">
        <v>70</v>
      </c>
      <c r="Z553" s="44" t="s">
        <v>1291</v>
      </c>
      <c r="AA553" s="44" t="s">
        <v>2423</v>
      </c>
      <c r="AB553" s="44" t="s">
        <v>72</v>
      </c>
      <c r="AC553" s="97"/>
      <c r="AD553" s="87"/>
    </row>
    <row r="554" s="22" customFormat="1" ht="63.75" spans="1:30">
      <c r="A554" s="42">
        <v>548</v>
      </c>
      <c r="B554" s="91" t="s">
        <v>28</v>
      </c>
      <c r="C554" s="43" t="s">
        <v>2447</v>
      </c>
      <c r="D554" s="43" t="s">
        <v>2448</v>
      </c>
      <c r="E554" s="43" t="s">
        <v>102</v>
      </c>
      <c r="F554" s="43" t="s">
        <v>2449</v>
      </c>
      <c r="G554" s="54" t="s">
        <v>65</v>
      </c>
      <c r="H554" s="91" t="s">
        <v>66</v>
      </c>
      <c r="I554" s="67" t="s">
        <v>2450</v>
      </c>
      <c r="J554" s="66">
        <f t="shared" si="32"/>
        <v>200</v>
      </c>
      <c r="K554" s="66">
        <f t="shared" si="34"/>
        <v>200</v>
      </c>
      <c r="L554" s="66">
        <v>100</v>
      </c>
      <c r="M554" s="68">
        <v>100</v>
      </c>
      <c r="N554" s="44" t="s">
        <v>82</v>
      </c>
      <c r="O554" s="78">
        <v>359</v>
      </c>
      <c r="P554" s="78">
        <v>1709</v>
      </c>
      <c r="Q554" s="78">
        <v>97</v>
      </c>
      <c r="R554" s="78">
        <v>455</v>
      </c>
      <c r="S554" s="67" t="s">
        <v>2451</v>
      </c>
      <c r="T554" s="44" t="s">
        <v>70</v>
      </c>
      <c r="U554" s="44" t="s">
        <v>106</v>
      </c>
      <c r="V554" s="44" t="s">
        <v>72</v>
      </c>
      <c r="W554" s="44" t="s">
        <v>70</v>
      </c>
      <c r="X554" s="44" t="s">
        <v>70</v>
      </c>
      <c r="Y554" s="44" t="s">
        <v>70</v>
      </c>
      <c r="Z554" s="44" t="s">
        <v>1291</v>
      </c>
      <c r="AA554" s="43" t="s">
        <v>2452</v>
      </c>
      <c r="AB554" s="44" t="s">
        <v>72</v>
      </c>
      <c r="AC554" s="97"/>
      <c r="AD554" s="87"/>
    </row>
    <row r="555" s="22" customFormat="1" ht="76.5" spans="1:30">
      <c r="A555" s="42">
        <v>549</v>
      </c>
      <c r="B555" s="91" t="s">
        <v>28</v>
      </c>
      <c r="C555" s="91" t="s">
        <v>2447</v>
      </c>
      <c r="D555" s="91" t="s">
        <v>2453</v>
      </c>
      <c r="E555" s="44" t="s">
        <v>580</v>
      </c>
      <c r="F555" s="43" t="s">
        <v>2454</v>
      </c>
      <c r="G555" s="54" t="s">
        <v>65</v>
      </c>
      <c r="H555" s="91" t="s">
        <v>66</v>
      </c>
      <c r="I555" s="67" t="s">
        <v>2455</v>
      </c>
      <c r="J555" s="66">
        <f t="shared" si="32"/>
        <v>150</v>
      </c>
      <c r="K555" s="66">
        <f t="shared" si="34"/>
        <v>150</v>
      </c>
      <c r="L555" s="68">
        <v>100</v>
      </c>
      <c r="M555" s="68">
        <v>50</v>
      </c>
      <c r="N555" s="44" t="s">
        <v>82</v>
      </c>
      <c r="O555" s="78">
        <v>218</v>
      </c>
      <c r="P555" s="78">
        <v>789</v>
      </c>
      <c r="Q555" s="78">
        <v>3</v>
      </c>
      <c r="R555" s="78">
        <v>15</v>
      </c>
      <c r="S555" s="67" t="s">
        <v>2456</v>
      </c>
      <c r="T555" s="44" t="s">
        <v>70</v>
      </c>
      <c r="U555" s="44" t="s">
        <v>597</v>
      </c>
      <c r="V555" s="44" t="s">
        <v>72</v>
      </c>
      <c r="W555" s="44" t="s">
        <v>70</v>
      </c>
      <c r="X555" s="44" t="s">
        <v>70</v>
      </c>
      <c r="Y555" s="44" t="s">
        <v>70</v>
      </c>
      <c r="Z555" s="44" t="s">
        <v>1291</v>
      </c>
      <c r="AA555" s="43" t="s">
        <v>2452</v>
      </c>
      <c r="AB555" s="44" t="s">
        <v>72</v>
      </c>
      <c r="AC555" s="97"/>
      <c r="AD555" s="87"/>
    </row>
    <row r="556" s="22" customFormat="1" ht="62.25" spans="1:30">
      <c r="A556" s="42">
        <v>550</v>
      </c>
      <c r="B556" s="91" t="s">
        <v>28</v>
      </c>
      <c r="C556" s="91" t="s">
        <v>2447</v>
      </c>
      <c r="D556" s="91" t="s">
        <v>2457</v>
      </c>
      <c r="E556" s="44" t="s">
        <v>580</v>
      </c>
      <c r="F556" s="43" t="s">
        <v>2458</v>
      </c>
      <c r="G556" s="54" t="s">
        <v>65</v>
      </c>
      <c r="H556" s="91" t="s">
        <v>66</v>
      </c>
      <c r="I556" s="67" t="s">
        <v>2459</v>
      </c>
      <c r="J556" s="66">
        <f t="shared" si="32"/>
        <v>100</v>
      </c>
      <c r="K556" s="66">
        <f t="shared" si="34"/>
        <v>100</v>
      </c>
      <c r="L556" s="68">
        <v>100</v>
      </c>
      <c r="M556" s="68">
        <v>0</v>
      </c>
      <c r="N556" s="44" t="s">
        <v>82</v>
      </c>
      <c r="O556" s="78">
        <v>113</v>
      </c>
      <c r="P556" s="78">
        <v>490</v>
      </c>
      <c r="Q556" s="78">
        <v>18</v>
      </c>
      <c r="R556" s="78">
        <v>71</v>
      </c>
      <c r="S556" s="67" t="s">
        <v>2460</v>
      </c>
      <c r="T556" s="44" t="s">
        <v>70</v>
      </c>
      <c r="U556" s="44" t="s">
        <v>164</v>
      </c>
      <c r="V556" s="44" t="s">
        <v>72</v>
      </c>
      <c r="W556" s="44" t="s">
        <v>70</v>
      </c>
      <c r="X556" s="44" t="s">
        <v>70</v>
      </c>
      <c r="Y556" s="44" t="s">
        <v>70</v>
      </c>
      <c r="Z556" s="44" t="s">
        <v>1291</v>
      </c>
      <c r="AA556" s="43" t="s">
        <v>2452</v>
      </c>
      <c r="AB556" s="44" t="s">
        <v>72</v>
      </c>
      <c r="AC556" s="97"/>
      <c r="AD556" s="87"/>
    </row>
    <row r="557" s="22" customFormat="1" ht="38.25" spans="1:30">
      <c r="A557" s="42">
        <v>551</v>
      </c>
      <c r="B557" s="91" t="s">
        <v>28</v>
      </c>
      <c r="C557" s="91" t="s">
        <v>2447</v>
      </c>
      <c r="D557" s="91" t="s">
        <v>2457</v>
      </c>
      <c r="E557" s="44" t="s">
        <v>580</v>
      </c>
      <c r="F557" s="43" t="s">
        <v>2461</v>
      </c>
      <c r="G557" s="54" t="s">
        <v>65</v>
      </c>
      <c r="H557" s="91" t="s">
        <v>66</v>
      </c>
      <c r="I557" s="67" t="s">
        <v>2462</v>
      </c>
      <c r="J557" s="66">
        <f t="shared" si="32"/>
        <v>100</v>
      </c>
      <c r="K557" s="66">
        <f t="shared" si="34"/>
        <v>100</v>
      </c>
      <c r="L557" s="68">
        <v>100</v>
      </c>
      <c r="M557" s="68">
        <v>0</v>
      </c>
      <c r="N557" s="44" t="s">
        <v>82</v>
      </c>
      <c r="O557" s="78">
        <v>51</v>
      </c>
      <c r="P557" s="78">
        <v>236</v>
      </c>
      <c r="Q557" s="78"/>
      <c r="R557" s="78"/>
      <c r="S557" s="67" t="s">
        <v>2463</v>
      </c>
      <c r="T557" s="44" t="s">
        <v>70</v>
      </c>
      <c r="U557" s="44" t="s">
        <v>164</v>
      </c>
      <c r="V557" s="44" t="s">
        <v>72</v>
      </c>
      <c r="W557" s="44" t="s">
        <v>70</v>
      </c>
      <c r="X557" s="44" t="s">
        <v>70</v>
      </c>
      <c r="Y557" s="44" t="s">
        <v>70</v>
      </c>
      <c r="Z557" s="44" t="s">
        <v>1291</v>
      </c>
      <c r="AA557" s="43" t="s">
        <v>2452</v>
      </c>
      <c r="AB557" s="44" t="s">
        <v>72</v>
      </c>
      <c r="AC557" s="97"/>
      <c r="AD557" s="87"/>
    </row>
    <row r="558" s="22" customFormat="1" ht="38.25" spans="1:30">
      <c r="A558" s="42">
        <v>552</v>
      </c>
      <c r="B558" s="91" t="s">
        <v>28</v>
      </c>
      <c r="C558" s="91" t="s">
        <v>2447</v>
      </c>
      <c r="D558" s="43" t="s">
        <v>2464</v>
      </c>
      <c r="E558" s="44" t="s">
        <v>580</v>
      </c>
      <c r="F558" s="43" t="s">
        <v>2465</v>
      </c>
      <c r="G558" s="54" t="s">
        <v>65</v>
      </c>
      <c r="H558" s="43" t="s">
        <v>66</v>
      </c>
      <c r="I558" s="67" t="s">
        <v>2466</v>
      </c>
      <c r="J558" s="66">
        <f t="shared" si="32"/>
        <v>100</v>
      </c>
      <c r="K558" s="66">
        <f t="shared" si="34"/>
        <v>100</v>
      </c>
      <c r="L558" s="68">
        <v>100</v>
      </c>
      <c r="M558" s="68">
        <v>0</v>
      </c>
      <c r="N558" s="44" t="s">
        <v>82</v>
      </c>
      <c r="O558" s="76">
        <v>82</v>
      </c>
      <c r="P558" s="76">
        <v>415</v>
      </c>
      <c r="Q558" s="76">
        <v>15</v>
      </c>
      <c r="R558" s="76">
        <v>76</v>
      </c>
      <c r="S558" s="67" t="s">
        <v>2467</v>
      </c>
      <c r="T558" s="44" t="s">
        <v>70</v>
      </c>
      <c r="U558" s="44" t="s">
        <v>164</v>
      </c>
      <c r="V558" s="44" t="s">
        <v>72</v>
      </c>
      <c r="W558" s="44" t="s">
        <v>70</v>
      </c>
      <c r="X558" s="44" t="s">
        <v>70</v>
      </c>
      <c r="Y558" s="44" t="s">
        <v>70</v>
      </c>
      <c r="Z558" s="44" t="s">
        <v>1291</v>
      </c>
      <c r="AA558" s="43" t="s">
        <v>2452</v>
      </c>
      <c r="AB558" s="44" t="s">
        <v>72</v>
      </c>
      <c r="AC558" s="97"/>
      <c r="AD558" s="87"/>
    </row>
    <row r="559" s="22" customFormat="1" ht="38.25" spans="1:30">
      <c r="A559" s="42">
        <v>553</v>
      </c>
      <c r="B559" s="91" t="s">
        <v>28</v>
      </c>
      <c r="C559" s="91" t="s">
        <v>2447</v>
      </c>
      <c r="D559" s="91" t="s">
        <v>2468</v>
      </c>
      <c r="E559" s="44" t="s">
        <v>580</v>
      </c>
      <c r="F559" s="43" t="s">
        <v>2469</v>
      </c>
      <c r="G559" s="54" t="s">
        <v>65</v>
      </c>
      <c r="H559" s="91" t="s">
        <v>66</v>
      </c>
      <c r="I559" s="67" t="s">
        <v>2470</v>
      </c>
      <c r="J559" s="66">
        <f t="shared" si="32"/>
        <v>100</v>
      </c>
      <c r="K559" s="66">
        <f t="shared" si="34"/>
        <v>100</v>
      </c>
      <c r="L559" s="68">
        <v>100</v>
      </c>
      <c r="M559" s="68">
        <v>0</v>
      </c>
      <c r="N559" s="44" t="s">
        <v>82</v>
      </c>
      <c r="O559" s="78">
        <v>243</v>
      </c>
      <c r="P559" s="78">
        <v>1077</v>
      </c>
      <c r="Q559" s="78">
        <v>42</v>
      </c>
      <c r="R559" s="78">
        <v>170</v>
      </c>
      <c r="S559" s="67" t="s">
        <v>2460</v>
      </c>
      <c r="T559" s="44" t="s">
        <v>70</v>
      </c>
      <c r="U559" s="44" t="s">
        <v>164</v>
      </c>
      <c r="V559" s="44" t="s">
        <v>72</v>
      </c>
      <c r="W559" s="44" t="s">
        <v>70</v>
      </c>
      <c r="X559" s="44" t="s">
        <v>70</v>
      </c>
      <c r="Y559" s="44" t="s">
        <v>70</v>
      </c>
      <c r="Z559" s="44" t="s">
        <v>1291</v>
      </c>
      <c r="AA559" s="43" t="s">
        <v>2452</v>
      </c>
      <c r="AB559" s="44" t="s">
        <v>72</v>
      </c>
      <c r="AC559" s="97"/>
      <c r="AD559" s="87"/>
    </row>
    <row r="560" s="22" customFormat="1" ht="25.5" spans="1:30">
      <c r="A560" s="42">
        <v>554</v>
      </c>
      <c r="B560" s="91" t="s">
        <v>28</v>
      </c>
      <c r="C560" s="43" t="s">
        <v>2447</v>
      </c>
      <c r="D560" s="43" t="s">
        <v>2471</v>
      </c>
      <c r="E560" s="44" t="s">
        <v>580</v>
      </c>
      <c r="F560" s="43" t="s">
        <v>2472</v>
      </c>
      <c r="G560" s="54" t="s">
        <v>65</v>
      </c>
      <c r="H560" s="91" t="s">
        <v>66</v>
      </c>
      <c r="I560" s="67" t="s">
        <v>2473</v>
      </c>
      <c r="J560" s="66">
        <f t="shared" si="32"/>
        <v>100</v>
      </c>
      <c r="K560" s="66">
        <f t="shared" si="34"/>
        <v>100</v>
      </c>
      <c r="L560" s="68">
        <v>100</v>
      </c>
      <c r="M560" s="68">
        <v>0</v>
      </c>
      <c r="N560" s="44" t="s">
        <v>82</v>
      </c>
      <c r="O560" s="126">
        <v>193</v>
      </c>
      <c r="P560" s="126">
        <v>783</v>
      </c>
      <c r="Q560" s="78">
        <v>40</v>
      </c>
      <c r="R560" s="78">
        <v>154</v>
      </c>
      <c r="S560" s="67" t="s">
        <v>2474</v>
      </c>
      <c r="T560" s="44" t="s">
        <v>70</v>
      </c>
      <c r="U560" s="44" t="s">
        <v>164</v>
      </c>
      <c r="V560" s="44" t="s">
        <v>72</v>
      </c>
      <c r="W560" s="44" t="s">
        <v>70</v>
      </c>
      <c r="X560" s="44" t="s">
        <v>70</v>
      </c>
      <c r="Y560" s="44" t="s">
        <v>70</v>
      </c>
      <c r="Z560" s="44" t="s">
        <v>1291</v>
      </c>
      <c r="AA560" s="43" t="s">
        <v>2452</v>
      </c>
      <c r="AB560" s="44" t="s">
        <v>72</v>
      </c>
      <c r="AC560" s="97"/>
      <c r="AD560" s="87"/>
    </row>
    <row r="561" s="22" customFormat="1" ht="100.5" spans="1:30">
      <c r="A561" s="42">
        <v>555</v>
      </c>
      <c r="B561" s="42" t="s">
        <v>28</v>
      </c>
      <c r="C561" s="42" t="s">
        <v>2475</v>
      </c>
      <c r="D561" s="42" t="s">
        <v>2476</v>
      </c>
      <c r="E561" s="44" t="s">
        <v>580</v>
      </c>
      <c r="F561" s="44" t="s">
        <v>2477</v>
      </c>
      <c r="G561" s="54" t="s">
        <v>65</v>
      </c>
      <c r="H561" s="44" t="s">
        <v>66</v>
      </c>
      <c r="I561" s="45" t="s">
        <v>2478</v>
      </c>
      <c r="J561" s="66">
        <f t="shared" si="32"/>
        <v>100</v>
      </c>
      <c r="K561" s="66">
        <f t="shared" si="34"/>
        <v>100</v>
      </c>
      <c r="L561" s="66">
        <v>100</v>
      </c>
      <c r="M561" s="66"/>
      <c r="N561" s="44" t="s">
        <v>82</v>
      </c>
      <c r="O561" s="76">
        <v>145</v>
      </c>
      <c r="P561" s="76">
        <v>532</v>
      </c>
      <c r="Q561" s="76">
        <v>93</v>
      </c>
      <c r="R561" s="76">
        <v>368</v>
      </c>
      <c r="S561" s="44" t="s">
        <v>2479</v>
      </c>
      <c r="T561" s="44" t="s">
        <v>70</v>
      </c>
      <c r="U561" s="44" t="s">
        <v>164</v>
      </c>
      <c r="V561" s="44" t="s">
        <v>72</v>
      </c>
      <c r="W561" s="44" t="s">
        <v>70</v>
      </c>
      <c r="X561" s="44" t="s">
        <v>70</v>
      </c>
      <c r="Y561" s="44" t="s">
        <v>70</v>
      </c>
      <c r="Z561" s="44" t="s">
        <v>1291</v>
      </c>
      <c r="AA561" s="44" t="s">
        <v>2480</v>
      </c>
      <c r="AB561" s="44" t="s">
        <v>72</v>
      </c>
      <c r="AC561" s="97"/>
      <c r="AD561" s="87"/>
    </row>
    <row r="562" s="22" customFormat="1" ht="42" spans="1:30">
      <c r="A562" s="42">
        <v>556</v>
      </c>
      <c r="B562" s="42" t="s">
        <v>28</v>
      </c>
      <c r="C562" s="42" t="s">
        <v>2475</v>
      </c>
      <c r="D562" s="42" t="s">
        <v>2481</v>
      </c>
      <c r="E562" s="44" t="s">
        <v>115</v>
      </c>
      <c r="F562" s="44" t="s">
        <v>2482</v>
      </c>
      <c r="G562" s="54" t="s">
        <v>65</v>
      </c>
      <c r="H562" s="44" t="s">
        <v>66</v>
      </c>
      <c r="I562" s="45" t="s">
        <v>2483</v>
      </c>
      <c r="J562" s="66">
        <f t="shared" si="32"/>
        <v>100</v>
      </c>
      <c r="K562" s="66">
        <f t="shared" si="34"/>
        <v>100</v>
      </c>
      <c r="L562" s="66">
        <v>100</v>
      </c>
      <c r="M562" s="66"/>
      <c r="N562" s="44" t="s">
        <v>82</v>
      </c>
      <c r="O562" s="76">
        <v>51</v>
      </c>
      <c r="P562" s="76">
        <v>164</v>
      </c>
      <c r="Q562" s="76">
        <v>15</v>
      </c>
      <c r="R562" s="76">
        <v>44</v>
      </c>
      <c r="S562" s="44" t="s">
        <v>2479</v>
      </c>
      <c r="T562" s="44" t="s">
        <v>70</v>
      </c>
      <c r="U562" s="44" t="s">
        <v>164</v>
      </c>
      <c r="V562" s="44" t="s">
        <v>72</v>
      </c>
      <c r="W562" s="44" t="s">
        <v>70</v>
      </c>
      <c r="X562" s="44" t="s">
        <v>70</v>
      </c>
      <c r="Y562" s="44" t="s">
        <v>70</v>
      </c>
      <c r="Z562" s="44" t="s">
        <v>1291</v>
      </c>
      <c r="AA562" s="44" t="s">
        <v>2480</v>
      </c>
      <c r="AB562" s="44" t="s">
        <v>72</v>
      </c>
      <c r="AC562" s="97"/>
      <c r="AD562" s="87"/>
    </row>
    <row r="563" s="22" customFormat="1" ht="38.25" spans="1:30">
      <c r="A563" s="42">
        <v>557</v>
      </c>
      <c r="B563" s="42" t="s">
        <v>28</v>
      </c>
      <c r="C563" s="42" t="s">
        <v>2475</v>
      </c>
      <c r="D563" s="42" t="s">
        <v>2484</v>
      </c>
      <c r="E563" s="44" t="s">
        <v>115</v>
      </c>
      <c r="F563" s="44" t="s">
        <v>2485</v>
      </c>
      <c r="G563" s="54" t="s">
        <v>65</v>
      </c>
      <c r="H563" s="44" t="s">
        <v>66</v>
      </c>
      <c r="I563" s="45" t="s">
        <v>2486</v>
      </c>
      <c r="J563" s="66">
        <f t="shared" si="32"/>
        <v>100</v>
      </c>
      <c r="K563" s="66">
        <f t="shared" si="34"/>
        <v>100</v>
      </c>
      <c r="L563" s="66">
        <v>100</v>
      </c>
      <c r="M563" s="66"/>
      <c r="N563" s="44" t="s">
        <v>82</v>
      </c>
      <c r="O563" s="76">
        <v>65</v>
      </c>
      <c r="P563" s="76">
        <v>225</v>
      </c>
      <c r="Q563" s="76">
        <v>26</v>
      </c>
      <c r="R563" s="76">
        <v>102</v>
      </c>
      <c r="S563" s="44" t="s">
        <v>2479</v>
      </c>
      <c r="T563" s="44" t="s">
        <v>70</v>
      </c>
      <c r="U563" s="44" t="s">
        <v>164</v>
      </c>
      <c r="V563" s="44" t="s">
        <v>72</v>
      </c>
      <c r="W563" s="44" t="s">
        <v>70</v>
      </c>
      <c r="X563" s="44" t="s">
        <v>70</v>
      </c>
      <c r="Y563" s="44" t="s">
        <v>70</v>
      </c>
      <c r="Z563" s="44" t="s">
        <v>1291</v>
      </c>
      <c r="AA563" s="44" t="s">
        <v>2480</v>
      </c>
      <c r="AB563" s="44" t="s">
        <v>72</v>
      </c>
      <c r="AC563" s="97"/>
      <c r="AD563" s="87"/>
    </row>
    <row r="564" s="22" customFormat="1" ht="25.5" spans="1:30">
      <c r="A564" s="42">
        <v>558</v>
      </c>
      <c r="B564" s="42" t="s">
        <v>28</v>
      </c>
      <c r="C564" s="42" t="s">
        <v>2487</v>
      </c>
      <c r="D564" s="42" t="s">
        <v>2488</v>
      </c>
      <c r="E564" s="44" t="s">
        <v>580</v>
      </c>
      <c r="F564" s="44" t="s">
        <v>2489</v>
      </c>
      <c r="G564" s="54" t="s">
        <v>65</v>
      </c>
      <c r="H564" s="44" t="s">
        <v>66</v>
      </c>
      <c r="I564" s="45" t="s">
        <v>2490</v>
      </c>
      <c r="J564" s="66">
        <f t="shared" si="32"/>
        <v>200</v>
      </c>
      <c r="K564" s="66">
        <f t="shared" si="34"/>
        <v>200</v>
      </c>
      <c r="L564" s="66">
        <v>100</v>
      </c>
      <c r="M564" s="66">
        <v>100</v>
      </c>
      <c r="N564" s="44" t="s">
        <v>82</v>
      </c>
      <c r="O564" s="76">
        <v>320</v>
      </c>
      <c r="P564" s="76">
        <v>1235</v>
      </c>
      <c r="Q564" s="76">
        <v>24</v>
      </c>
      <c r="R564" s="76">
        <v>88</v>
      </c>
      <c r="S564" s="44" t="s">
        <v>2491</v>
      </c>
      <c r="T564" s="44" t="s">
        <v>70</v>
      </c>
      <c r="U564" s="44" t="s">
        <v>84</v>
      </c>
      <c r="V564" s="44" t="s">
        <v>72</v>
      </c>
      <c r="W564" s="44" t="s">
        <v>70</v>
      </c>
      <c r="X564" s="44" t="s">
        <v>72</v>
      </c>
      <c r="Y564" s="44" t="s">
        <v>72</v>
      </c>
      <c r="Z564" s="44" t="s">
        <v>1291</v>
      </c>
      <c r="AA564" s="42" t="s">
        <v>2492</v>
      </c>
      <c r="AB564" s="44" t="s">
        <v>72</v>
      </c>
      <c r="AC564" s="97"/>
      <c r="AD564" s="87"/>
    </row>
    <row r="565" s="22" customFormat="1" ht="25.5" spans="1:30">
      <c r="A565" s="42">
        <v>559</v>
      </c>
      <c r="B565" s="42" t="s">
        <v>28</v>
      </c>
      <c r="C565" s="42" t="s">
        <v>2487</v>
      </c>
      <c r="D565" s="42" t="s">
        <v>2493</v>
      </c>
      <c r="E565" s="44" t="s">
        <v>580</v>
      </c>
      <c r="F565" s="44" t="s">
        <v>2494</v>
      </c>
      <c r="G565" s="54" t="s">
        <v>65</v>
      </c>
      <c r="H565" s="44" t="s">
        <v>66</v>
      </c>
      <c r="I565" s="45" t="s">
        <v>2495</v>
      </c>
      <c r="J565" s="66">
        <f t="shared" si="32"/>
        <v>40</v>
      </c>
      <c r="K565" s="66">
        <f t="shared" si="34"/>
        <v>40</v>
      </c>
      <c r="L565" s="66">
        <v>40</v>
      </c>
      <c r="M565" s="66"/>
      <c r="N565" s="44" t="s">
        <v>82</v>
      </c>
      <c r="O565" s="76">
        <v>326</v>
      </c>
      <c r="P565" s="76">
        <v>1175</v>
      </c>
      <c r="Q565" s="76">
        <v>51</v>
      </c>
      <c r="R565" s="76">
        <v>186</v>
      </c>
      <c r="S565" s="44" t="s">
        <v>2496</v>
      </c>
      <c r="T565" s="44" t="s">
        <v>70</v>
      </c>
      <c r="U565" s="44" t="s">
        <v>164</v>
      </c>
      <c r="V565" s="44" t="s">
        <v>72</v>
      </c>
      <c r="W565" s="44" t="s">
        <v>70</v>
      </c>
      <c r="X565" s="44" t="s">
        <v>72</v>
      </c>
      <c r="Y565" s="44" t="s">
        <v>72</v>
      </c>
      <c r="Z565" s="44" t="s">
        <v>1291</v>
      </c>
      <c r="AA565" s="42" t="s">
        <v>2492</v>
      </c>
      <c r="AB565" s="44" t="s">
        <v>72</v>
      </c>
      <c r="AC565" s="97"/>
      <c r="AD565" s="87"/>
    </row>
    <row r="566" s="22" customFormat="1" ht="25.5" spans="1:30">
      <c r="A566" s="42">
        <v>560</v>
      </c>
      <c r="B566" s="42" t="s">
        <v>28</v>
      </c>
      <c r="C566" s="42" t="s">
        <v>2487</v>
      </c>
      <c r="D566" s="42" t="s">
        <v>2493</v>
      </c>
      <c r="E566" s="44" t="s">
        <v>115</v>
      </c>
      <c r="F566" s="44" t="s">
        <v>2497</v>
      </c>
      <c r="G566" s="54" t="s">
        <v>65</v>
      </c>
      <c r="H566" s="44" t="s">
        <v>66</v>
      </c>
      <c r="I566" s="45" t="s">
        <v>2498</v>
      </c>
      <c r="J566" s="66">
        <f t="shared" si="32"/>
        <v>100</v>
      </c>
      <c r="K566" s="66">
        <f t="shared" si="34"/>
        <v>100</v>
      </c>
      <c r="L566" s="66">
        <v>100</v>
      </c>
      <c r="M566" s="66"/>
      <c r="N566" s="44" t="s">
        <v>82</v>
      </c>
      <c r="O566" s="76">
        <v>145</v>
      </c>
      <c r="P566" s="76">
        <v>581</v>
      </c>
      <c r="Q566" s="76">
        <v>24</v>
      </c>
      <c r="R566" s="76">
        <v>105</v>
      </c>
      <c r="S566" s="44" t="s">
        <v>2499</v>
      </c>
      <c r="T566" s="44" t="s">
        <v>70</v>
      </c>
      <c r="U566" s="44" t="s">
        <v>164</v>
      </c>
      <c r="V566" s="44" t="s">
        <v>72</v>
      </c>
      <c r="W566" s="44" t="s">
        <v>70</v>
      </c>
      <c r="X566" s="44" t="s">
        <v>70</v>
      </c>
      <c r="Y566" s="44" t="s">
        <v>70</v>
      </c>
      <c r="Z566" s="44" t="s">
        <v>1291</v>
      </c>
      <c r="AA566" s="42" t="s">
        <v>2492</v>
      </c>
      <c r="AB566" s="44" t="s">
        <v>72</v>
      </c>
      <c r="AC566" s="97"/>
      <c r="AD566" s="87"/>
    </row>
    <row r="567" s="22" customFormat="1" ht="38.25" spans="1:30">
      <c r="A567" s="42">
        <v>561</v>
      </c>
      <c r="B567" s="42" t="s">
        <v>28</v>
      </c>
      <c r="C567" s="42" t="s">
        <v>2500</v>
      </c>
      <c r="D567" s="42" t="s">
        <v>2501</v>
      </c>
      <c r="E567" s="44" t="s">
        <v>580</v>
      </c>
      <c r="F567" s="44" t="s">
        <v>2502</v>
      </c>
      <c r="G567" s="54" t="s">
        <v>65</v>
      </c>
      <c r="H567" s="44" t="s">
        <v>66</v>
      </c>
      <c r="I567" s="45" t="s">
        <v>2503</v>
      </c>
      <c r="J567" s="66">
        <f t="shared" si="32"/>
        <v>150</v>
      </c>
      <c r="K567" s="66">
        <f t="shared" si="34"/>
        <v>150</v>
      </c>
      <c r="L567" s="66">
        <v>150</v>
      </c>
      <c r="M567" s="66">
        <v>0</v>
      </c>
      <c r="N567" s="44" t="s">
        <v>82</v>
      </c>
      <c r="O567" s="76">
        <v>227</v>
      </c>
      <c r="P567" s="76">
        <v>673</v>
      </c>
      <c r="Q567" s="76">
        <v>16</v>
      </c>
      <c r="R567" s="76">
        <v>38</v>
      </c>
      <c r="S567" s="44" t="s">
        <v>2504</v>
      </c>
      <c r="T567" s="44" t="s">
        <v>70</v>
      </c>
      <c r="U567" s="44" t="s">
        <v>308</v>
      </c>
      <c r="V567" s="44" t="s">
        <v>72</v>
      </c>
      <c r="W567" s="44" t="s">
        <v>70</v>
      </c>
      <c r="X567" s="44" t="s">
        <v>70</v>
      </c>
      <c r="Y567" s="44" t="s">
        <v>70</v>
      </c>
      <c r="Z567" s="44" t="s">
        <v>1291</v>
      </c>
      <c r="AA567" s="42" t="s">
        <v>2505</v>
      </c>
      <c r="AB567" s="44" t="s">
        <v>72</v>
      </c>
      <c r="AC567" s="97"/>
      <c r="AD567" s="87"/>
    </row>
    <row r="568" s="22" customFormat="1" ht="38.25" spans="1:30">
      <c r="A568" s="42">
        <v>562</v>
      </c>
      <c r="B568" s="42" t="s">
        <v>28</v>
      </c>
      <c r="C568" s="42" t="s">
        <v>2500</v>
      </c>
      <c r="D568" s="42" t="s">
        <v>2506</v>
      </c>
      <c r="E568" s="44" t="s">
        <v>580</v>
      </c>
      <c r="F568" s="44" t="s">
        <v>2507</v>
      </c>
      <c r="G568" s="54" t="s">
        <v>65</v>
      </c>
      <c r="H568" s="44" t="s">
        <v>66</v>
      </c>
      <c r="I568" s="45" t="s">
        <v>2508</v>
      </c>
      <c r="J568" s="66">
        <f t="shared" si="32"/>
        <v>100</v>
      </c>
      <c r="K568" s="66">
        <f t="shared" si="34"/>
        <v>100</v>
      </c>
      <c r="L568" s="66">
        <v>100</v>
      </c>
      <c r="M568" s="66">
        <v>0</v>
      </c>
      <c r="N568" s="44" t="s">
        <v>82</v>
      </c>
      <c r="O568" s="76">
        <v>194</v>
      </c>
      <c r="P568" s="76">
        <v>603</v>
      </c>
      <c r="Q568" s="76">
        <v>15</v>
      </c>
      <c r="R568" s="76">
        <v>65</v>
      </c>
      <c r="S568" s="44" t="s">
        <v>2509</v>
      </c>
      <c r="T568" s="44" t="s">
        <v>70</v>
      </c>
      <c r="U568" s="44" t="s">
        <v>164</v>
      </c>
      <c r="V568" s="44" t="s">
        <v>72</v>
      </c>
      <c r="W568" s="44" t="s">
        <v>70</v>
      </c>
      <c r="X568" s="44" t="s">
        <v>70</v>
      </c>
      <c r="Y568" s="44" t="s">
        <v>70</v>
      </c>
      <c r="Z568" s="44" t="s">
        <v>1291</v>
      </c>
      <c r="AA568" s="42" t="s">
        <v>2505</v>
      </c>
      <c r="AB568" s="44" t="s">
        <v>72</v>
      </c>
      <c r="AC568" s="97"/>
      <c r="AD568" s="87"/>
    </row>
    <row r="569" s="22" customFormat="1" ht="38.25" spans="1:30">
      <c r="A569" s="42">
        <v>563</v>
      </c>
      <c r="B569" s="42" t="s">
        <v>28</v>
      </c>
      <c r="C569" s="42" t="s">
        <v>2500</v>
      </c>
      <c r="D569" s="42" t="s">
        <v>2510</v>
      </c>
      <c r="E569" s="44" t="s">
        <v>580</v>
      </c>
      <c r="F569" s="44" t="s">
        <v>2511</v>
      </c>
      <c r="G569" s="54" t="s">
        <v>65</v>
      </c>
      <c r="H569" s="44" t="s">
        <v>66</v>
      </c>
      <c r="I569" s="45" t="s">
        <v>2512</v>
      </c>
      <c r="J569" s="66">
        <f t="shared" si="32"/>
        <v>100</v>
      </c>
      <c r="K569" s="66">
        <f t="shared" si="34"/>
        <v>100</v>
      </c>
      <c r="L569" s="66">
        <v>100</v>
      </c>
      <c r="M569" s="66">
        <v>0</v>
      </c>
      <c r="N569" s="44" t="s">
        <v>82</v>
      </c>
      <c r="O569" s="76">
        <v>308</v>
      </c>
      <c r="P569" s="76">
        <v>805</v>
      </c>
      <c r="Q569" s="76">
        <v>10</v>
      </c>
      <c r="R569" s="76">
        <v>32</v>
      </c>
      <c r="S569" s="44" t="s">
        <v>2509</v>
      </c>
      <c r="T569" s="44" t="s">
        <v>70</v>
      </c>
      <c r="U569" s="44" t="s">
        <v>164</v>
      </c>
      <c r="V569" s="44" t="s">
        <v>72</v>
      </c>
      <c r="W569" s="44" t="s">
        <v>70</v>
      </c>
      <c r="X569" s="44" t="s">
        <v>70</v>
      </c>
      <c r="Y569" s="44" t="s">
        <v>70</v>
      </c>
      <c r="Z569" s="44" t="s">
        <v>1291</v>
      </c>
      <c r="AA569" s="42" t="s">
        <v>2505</v>
      </c>
      <c r="AB569" s="44" t="s">
        <v>72</v>
      </c>
      <c r="AC569" s="97"/>
      <c r="AD569" s="87"/>
    </row>
    <row r="570" s="22" customFormat="1" ht="38.25" spans="1:30">
      <c r="A570" s="42">
        <v>564</v>
      </c>
      <c r="B570" s="42" t="s">
        <v>28</v>
      </c>
      <c r="C570" s="42" t="s">
        <v>2500</v>
      </c>
      <c r="D570" s="42" t="s">
        <v>2510</v>
      </c>
      <c r="E570" s="44" t="s">
        <v>115</v>
      </c>
      <c r="F570" s="44" t="s">
        <v>2513</v>
      </c>
      <c r="G570" s="54" t="s">
        <v>65</v>
      </c>
      <c r="H570" s="44" t="s">
        <v>66</v>
      </c>
      <c r="I570" s="45" t="s">
        <v>2514</v>
      </c>
      <c r="J570" s="66">
        <f t="shared" si="32"/>
        <v>100</v>
      </c>
      <c r="K570" s="66">
        <f t="shared" si="34"/>
        <v>100</v>
      </c>
      <c r="L570" s="66">
        <v>100</v>
      </c>
      <c r="M570" s="66">
        <v>0</v>
      </c>
      <c r="N570" s="44" t="s">
        <v>82</v>
      </c>
      <c r="O570" s="76">
        <v>132</v>
      </c>
      <c r="P570" s="76">
        <v>390</v>
      </c>
      <c r="Q570" s="76">
        <v>6</v>
      </c>
      <c r="R570" s="76">
        <v>20</v>
      </c>
      <c r="S570" s="44" t="s">
        <v>2509</v>
      </c>
      <c r="T570" s="44" t="s">
        <v>70</v>
      </c>
      <c r="U570" s="44" t="s">
        <v>164</v>
      </c>
      <c r="V570" s="44" t="s">
        <v>72</v>
      </c>
      <c r="W570" s="44" t="s">
        <v>70</v>
      </c>
      <c r="X570" s="44" t="s">
        <v>70</v>
      </c>
      <c r="Y570" s="44" t="s">
        <v>70</v>
      </c>
      <c r="Z570" s="44" t="s">
        <v>1291</v>
      </c>
      <c r="AA570" s="42" t="s">
        <v>2505</v>
      </c>
      <c r="AB570" s="44" t="s">
        <v>72</v>
      </c>
      <c r="AC570" s="97"/>
      <c r="AD570" s="87"/>
    </row>
    <row r="571" s="22" customFormat="1" ht="25.5" spans="1:30">
      <c r="A571" s="42">
        <v>565</v>
      </c>
      <c r="B571" s="42" t="s">
        <v>28</v>
      </c>
      <c r="C571" s="42" t="s">
        <v>2500</v>
      </c>
      <c r="D571" s="42" t="s">
        <v>2515</v>
      </c>
      <c r="E571" s="44" t="s">
        <v>115</v>
      </c>
      <c r="F571" s="44" t="s">
        <v>2516</v>
      </c>
      <c r="G571" s="54" t="s">
        <v>65</v>
      </c>
      <c r="H571" s="44" t="s">
        <v>66</v>
      </c>
      <c r="I571" s="45" t="s">
        <v>2517</v>
      </c>
      <c r="J571" s="66">
        <f t="shared" si="32"/>
        <v>100</v>
      </c>
      <c r="K571" s="66">
        <f t="shared" si="34"/>
        <v>100</v>
      </c>
      <c r="L571" s="66">
        <v>100</v>
      </c>
      <c r="M571" s="66">
        <v>0</v>
      </c>
      <c r="N571" s="44" t="s">
        <v>82</v>
      </c>
      <c r="O571" s="76">
        <v>182</v>
      </c>
      <c r="P571" s="76">
        <v>641</v>
      </c>
      <c r="Q571" s="76">
        <v>181</v>
      </c>
      <c r="R571" s="76">
        <v>776</v>
      </c>
      <c r="S571" s="44" t="s">
        <v>2509</v>
      </c>
      <c r="T571" s="44" t="s">
        <v>70</v>
      </c>
      <c r="U571" s="44" t="s">
        <v>164</v>
      </c>
      <c r="V571" s="44" t="s">
        <v>72</v>
      </c>
      <c r="W571" s="44" t="s">
        <v>70</v>
      </c>
      <c r="X571" s="44" t="s">
        <v>70</v>
      </c>
      <c r="Y571" s="44" t="s">
        <v>70</v>
      </c>
      <c r="Z571" s="44" t="s">
        <v>1291</v>
      </c>
      <c r="AA571" s="42" t="s">
        <v>2505</v>
      </c>
      <c r="AB571" s="44" t="s">
        <v>72</v>
      </c>
      <c r="AC571" s="97"/>
      <c r="AD571" s="87"/>
    </row>
    <row r="572" s="22" customFormat="1" ht="38.25" spans="1:30">
      <c r="A572" s="42">
        <v>566</v>
      </c>
      <c r="B572" s="42" t="s">
        <v>28</v>
      </c>
      <c r="C572" s="42" t="s">
        <v>2500</v>
      </c>
      <c r="D572" s="42" t="s">
        <v>2518</v>
      </c>
      <c r="E572" s="44" t="s">
        <v>115</v>
      </c>
      <c r="F572" s="44" t="s">
        <v>2519</v>
      </c>
      <c r="G572" s="54" t="s">
        <v>65</v>
      </c>
      <c r="H572" s="44" t="s">
        <v>66</v>
      </c>
      <c r="I572" s="45" t="s">
        <v>2520</v>
      </c>
      <c r="J572" s="66">
        <f t="shared" si="32"/>
        <v>100</v>
      </c>
      <c r="K572" s="66">
        <f t="shared" si="34"/>
        <v>100</v>
      </c>
      <c r="L572" s="66">
        <v>100</v>
      </c>
      <c r="M572" s="66">
        <v>0</v>
      </c>
      <c r="N572" s="44" t="s">
        <v>82</v>
      </c>
      <c r="O572" s="126">
        <v>218</v>
      </c>
      <c r="P572" s="126">
        <v>781</v>
      </c>
      <c r="Q572" s="76">
        <v>2</v>
      </c>
      <c r="R572" s="76">
        <v>4</v>
      </c>
      <c r="S572" s="44" t="s">
        <v>2509</v>
      </c>
      <c r="T572" s="44" t="s">
        <v>70</v>
      </c>
      <c r="U572" s="44" t="s">
        <v>164</v>
      </c>
      <c r="V572" s="44" t="s">
        <v>72</v>
      </c>
      <c r="W572" s="44" t="s">
        <v>70</v>
      </c>
      <c r="X572" s="44" t="s">
        <v>70</v>
      </c>
      <c r="Y572" s="44" t="s">
        <v>70</v>
      </c>
      <c r="Z572" s="44" t="s">
        <v>1291</v>
      </c>
      <c r="AA572" s="42" t="s">
        <v>2505</v>
      </c>
      <c r="AB572" s="44" t="s">
        <v>72</v>
      </c>
      <c r="AC572" s="97"/>
      <c r="AD572" s="87"/>
    </row>
    <row r="573" s="22" customFormat="1" ht="25.5" spans="1:30">
      <c r="A573" s="42">
        <v>567</v>
      </c>
      <c r="B573" s="42" t="s">
        <v>28</v>
      </c>
      <c r="C573" s="42" t="s">
        <v>2521</v>
      </c>
      <c r="D573" s="42" t="s">
        <v>2522</v>
      </c>
      <c r="E573" s="44" t="s">
        <v>580</v>
      </c>
      <c r="F573" s="42" t="s">
        <v>2523</v>
      </c>
      <c r="G573" s="54" t="s">
        <v>65</v>
      </c>
      <c r="H573" s="42" t="s">
        <v>66</v>
      </c>
      <c r="I573" s="46" t="s">
        <v>2524</v>
      </c>
      <c r="J573" s="66">
        <f t="shared" si="32"/>
        <v>100</v>
      </c>
      <c r="K573" s="66">
        <f t="shared" si="34"/>
        <v>100</v>
      </c>
      <c r="L573" s="66">
        <v>100</v>
      </c>
      <c r="M573" s="66">
        <v>0</v>
      </c>
      <c r="N573" s="44" t="s">
        <v>82</v>
      </c>
      <c r="O573" s="76">
        <v>34</v>
      </c>
      <c r="P573" s="76">
        <v>146</v>
      </c>
      <c r="Q573" s="76">
        <v>2</v>
      </c>
      <c r="R573" s="76">
        <v>8</v>
      </c>
      <c r="S573" s="42" t="s">
        <v>2525</v>
      </c>
      <c r="T573" s="44" t="s">
        <v>70</v>
      </c>
      <c r="U573" s="44" t="s">
        <v>164</v>
      </c>
      <c r="V573" s="44" t="s">
        <v>72</v>
      </c>
      <c r="W573" s="44" t="s">
        <v>70</v>
      </c>
      <c r="X573" s="44" t="s">
        <v>70</v>
      </c>
      <c r="Y573" s="44" t="s">
        <v>70</v>
      </c>
      <c r="Z573" s="44" t="s">
        <v>1291</v>
      </c>
      <c r="AA573" s="42" t="s">
        <v>2526</v>
      </c>
      <c r="AB573" s="44" t="s">
        <v>72</v>
      </c>
      <c r="AC573" s="97"/>
      <c r="AD573" s="87"/>
    </row>
    <row r="574" s="22" customFormat="1" ht="25.5" spans="1:30">
      <c r="A574" s="42">
        <v>568</v>
      </c>
      <c r="B574" s="42" t="s">
        <v>28</v>
      </c>
      <c r="C574" s="42" t="s">
        <v>2521</v>
      </c>
      <c r="D574" s="42" t="s">
        <v>2522</v>
      </c>
      <c r="E574" s="44" t="s">
        <v>580</v>
      </c>
      <c r="F574" s="42" t="s">
        <v>2527</v>
      </c>
      <c r="G574" s="54" t="s">
        <v>65</v>
      </c>
      <c r="H574" s="42" t="s">
        <v>66</v>
      </c>
      <c r="I574" s="46" t="s">
        <v>2528</v>
      </c>
      <c r="J574" s="66">
        <f t="shared" si="32"/>
        <v>90</v>
      </c>
      <c r="K574" s="66">
        <f t="shared" si="34"/>
        <v>90</v>
      </c>
      <c r="L574" s="66">
        <v>90</v>
      </c>
      <c r="M574" s="66">
        <v>0</v>
      </c>
      <c r="N574" s="44" t="s">
        <v>82</v>
      </c>
      <c r="O574" s="76">
        <v>34</v>
      </c>
      <c r="P574" s="76">
        <v>146</v>
      </c>
      <c r="Q574" s="76">
        <v>2</v>
      </c>
      <c r="R574" s="76">
        <v>8</v>
      </c>
      <c r="S574" s="42" t="s">
        <v>2529</v>
      </c>
      <c r="T574" s="44" t="s">
        <v>70</v>
      </c>
      <c r="U574" s="44" t="s">
        <v>164</v>
      </c>
      <c r="V574" s="44" t="s">
        <v>72</v>
      </c>
      <c r="W574" s="44" t="s">
        <v>70</v>
      </c>
      <c r="X574" s="44" t="s">
        <v>70</v>
      </c>
      <c r="Y574" s="44" t="s">
        <v>70</v>
      </c>
      <c r="Z574" s="44" t="s">
        <v>1291</v>
      </c>
      <c r="AA574" s="42" t="s">
        <v>2526</v>
      </c>
      <c r="AB574" s="44" t="s">
        <v>72</v>
      </c>
      <c r="AC574" s="97"/>
      <c r="AD574" s="87"/>
    </row>
    <row r="575" s="22" customFormat="1" ht="25.5" spans="1:30">
      <c r="A575" s="42">
        <v>569</v>
      </c>
      <c r="B575" s="42" t="s">
        <v>28</v>
      </c>
      <c r="C575" s="42" t="s">
        <v>2521</v>
      </c>
      <c r="D575" s="42" t="s">
        <v>2530</v>
      </c>
      <c r="E575" s="44" t="s">
        <v>580</v>
      </c>
      <c r="F575" s="42" t="s">
        <v>2531</v>
      </c>
      <c r="G575" s="54" t="s">
        <v>65</v>
      </c>
      <c r="H575" s="42" t="s">
        <v>66</v>
      </c>
      <c r="I575" s="46" t="s">
        <v>2532</v>
      </c>
      <c r="J575" s="66">
        <f t="shared" si="32"/>
        <v>100</v>
      </c>
      <c r="K575" s="66">
        <f t="shared" si="34"/>
        <v>100</v>
      </c>
      <c r="L575" s="66">
        <v>100</v>
      </c>
      <c r="M575" s="66">
        <v>0</v>
      </c>
      <c r="N575" s="44" t="s">
        <v>82</v>
      </c>
      <c r="O575" s="76">
        <v>70</v>
      </c>
      <c r="P575" s="76">
        <v>280</v>
      </c>
      <c r="Q575" s="76">
        <v>1</v>
      </c>
      <c r="R575" s="76">
        <v>3</v>
      </c>
      <c r="S575" s="42" t="s">
        <v>2525</v>
      </c>
      <c r="T575" s="44" t="s">
        <v>70</v>
      </c>
      <c r="U575" s="44" t="s">
        <v>164</v>
      </c>
      <c r="V575" s="44" t="s">
        <v>72</v>
      </c>
      <c r="W575" s="44" t="s">
        <v>70</v>
      </c>
      <c r="X575" s="44" t="s">
        <v>70</v>
      </c>
      <c r="Y575" s="44" t="s">
        <v>70</v>
      </c>
      <c r="Z575" s="44" t="s">
        <v>1291</v>
      </c>
      <c r="AA575" s="42" t="s">
        <v>2526</v>
      </c>
      <c r="AB575" s="44" t="s">
        <v>72</v>
      </c>
      <c r="AC575" s="97"/>
      <c r="AD575" s="87"/>
    </row>
    <row r="576" s="22" customFormat="1" ht="25.5" spans="1:30">
      <c r="A576" s="42">
        <v>570</v>
      </c>
      <c r="B576" s="42" t="s">
        <v>28</v>
      </c>
      <c r="C576" s="42" t="s">
        <v>2521</v>
      </c>
      <c r="D576" s="42" t="s">
        <v>2530</v>
      </c>
      <c r="E576" s="44" t="s">
        <v>580</v>
      </c>
      <c r="F576" s="42" t="s">
        <v>2533</v>
      </c>
      <c r="G576" s="54" t="s">
        <v>65</v>
      </c>
      <c r="H576" s="42" t="s">
        <v>66</v>
      </c>
      <c r="I576" s="46" t="s">
        <v>2534</v>
      </c>
      <c r="J576" s="66">
        <f t="shared" si="32"/>
        <v>100</v>
      </c>
      <c r="K576" s="66">
        <f t="shared" si="34"/>
        <v>100</v>
      </c>
      <c r="L576" s="66">
        <v>100</v>
      </c>
      <c r="M576" s="66">
        <v>0</v>
      </c>
      <c r="N576" s="44" t="s">
        <v>82</v>
      </c>
      <c r="O576" s="76">
        <v>46</v>
      </c>
      <c r="P576" s="76">
        <v>169</v>
      </c>
      <c r="Q576" s="76">
        <v>1</v>
      </c>
      <c r="R576" s="76">
        <v>6</v>
      </c>
      <c r="S576" s="42" t="s">
        <v>2535</v>
      </c>
      <c r="T576" s="44" t="s">
        <v>70</v>
      </c>
      <c r="U576" s="44" t="s">
        <v>164</v>
      </c>
      <c r="V576" s="44" t="s">
        <v>72</v>
      </c>
      <c r="W576" s="44" t="s">
        <v>70</v>
      </c>
      <c r="X576" s="44" t="s">
        <v>70</v>
      </c>
      <c r="Y576" s="44" t="s">
        <v>70</v>
      </c>
      <c r="Z576" s="44" t="s">
        <v>1291</v>
      </c>
      <c r="AA576" s="42" t="s">
        <v>2526</v>
      </c>
      <c r="AB576" s="44" t="s">
        <v>72</v>
      </c>
      <c r="AC576" s="97"/>
      <c r="AD576" s="87"/>
    </row>
    <row r="577" s="22" customFormat="1" ht="25.5" spans="1:30">
      <c r="A577" s="42">
        <v>571</v>
      </c>
      <c r="B577" s="42" t="s">
        <v>28</v>
      </c>
      <c r="C577" s="42" t="s">
        <v>2521</v>
      </c>
      <c r="D577" s="42" t="s">
        <v>2536</v>
      </c>
      <c r="E577" s="44" t="s">
        <v>580</v>
      </c>
      <c r="F577" s="42" t="s">
        <v>2537</v>
      </c>
      <c r="G577" s="54" t="s">
        <v>65</v>
      </c>
      <c r="H577" s="42" t="s">
        <v>66</v>
      </c>
      <c r="I577" s="46" t="s">
        <v>2538</v>
      </c>
      <c r="J577" s="66">
        <f t="shared" si="32"/>
        <v>100</v>
      </c>
      <c r="K577" s="66">
        <f t="shared" si="34"/>
        <v>100</v>
      </c>
      <c r="L577" s="66">
        <v>100</v>
      </c>
      <c r="M577" s="66">
        <v>0</v>
      </c>
      <c r="N577" s="44" t="s">
        <v>82</v>
      </c>
      <c r="O577" s="76">
        <v>62</v>
      </c>
      <c r="P577" s="76">
        <v>173</v>
      </c>
      <c r="Q577" s="76">
        <v>0</v>
      </c>
      <c r="R577" s="76">
        <v>0</v>
      </c>
      <c r="S577" s="42" t="s">
        <v>2525</v>
      </c>
      <c r="T577" s="44" t="s">
        <v>70</v>
      </c>
      <c r="U577" s="44" t="s">
        <v>164</v>
      </c>
      <c r="V577" s="44" t="s">
        <v>72</v>
      </c>
      <c r="W577" s="44" t="s">
        <v>70</v>
      </c>
      <c r="X577" s="44" t="s">
        <v>70</v>
      </c>
      <c r="Y577" s="44" t="s">
        <v>70</v>
      </c>
      <c r="Z577" s="44" t="s">
        <v>1291</v>
      </c>
      <c r="AA577" s="42" t="s">
        <v>2526</v>
      </c>
      <c r="AB577" s="44" t="s">
        <v>72</v>
      </c>
      <c r="AC577" s="97"/>
      <c r="AD577" s="87"/>
    </row>
    <row r="578" s="22" customFormat="1" ht="67.5" spans="1:30">
      <c r="A578" s="42">
        <v>572</v>
      </c>
      <c r="B578" s="42" t="s">
        <v>28</v>
      </c>
      <c r="C578" s="42" t="s">
        <v>2521</v>
      </c>
      <c r="D578" s="42" t="s">
        <v>2539</v>
      </c>
      <c r="E578" s="44" t="s">
        <v>580</v>
      </c>
      <c r="F578" s="42" t="s">
        <v>2540</v>
      </c>
      <c r="G578" s="54" t="s">
        <v>65</v>
      </c>
      <c r="H578" s="42" t="s">
        <v>66</v>
      </c>
      <c r="I578" s="46" t="s">
        <v>30</v>
      </c>
      <c r="J578" s="66">
        <f t="shared" si="32"/>
        <v>150</v>
      </c>
      <c r="K578" s="66">
        <f t="shared" si="34"/>
        <v>150</v>
      </c>
      <c r="L578" s="66">
        <v>150</v>
      </c>
      <c r="M578" s="66">
        <v>0</v>
      </c>
      <c r="N578" s="44" t="s">
        <v>82</v>
      </c>
      <c r="O578" s="76">
        <v>103</v>
      </c>
      <c r="P578" s="76">
        <v>458</v>
      </c>
      <c r="Q578" s="76">
        <v>5</v>
      </c>
      <c r="R578" s="76">
        <v>18</v>
      </c>
      <c r="S578" s="42" t="s">
        <v>2541</v>
      </c>
      <c r="T578" s="44" t="s">
        <v>70</v>
      </c>
      <c r="U578" s="44" t="s">
        <v>164</v>
      </c>
      <c r="V578" s="44" t="s">
        <v>72</v>
      </c>
      <c r="W578" s="44" t="s">
        <v>70</v>
      </c>
      <c r="X578" s="44" t="s">
        <v>70</v>
      </c>
      <c r="Y578" s="44" t="s">
        <v>70</v>
      </c>
      <c r="Z578" s="44" t="s">
        <v>1291</v>
      </c>
      <c r="AA578" s="42" t="s">
        <v>2526</v>
      </c>
      <c r="AB578" s="44" t="s">
        <v>72</v>
      </c>
      <c r="AC578" s="97"/>
      <c r="AD578" s="87"/>
    </row>
    <row r="579" s="22" customFormat="1" ht="25.5" spans="1:30">
      <c r="A579" s="42">
        <v>573</v>
      </c>
      <c r="B579" s="42" t="s">
        <v>28</v>
      </c>
      <c r="C579" s="42" t="s">
        <v>677</v>
      </c>
      <c r="D579" s="42" t="s">
        <v>677</v>
      </c>
      <c r="E579" s="44" t="s">
        <v>421</v>
      </c>
      <c r="F579" s="42" t="s">
        <v>2542</v>
      </c>
      <c r="G579" s="54" t="s">
        <v>65</v>
      </c>
      <c r="H579" s="42" t="s">
        <v>66</v>
      </c>
      <c r="I579" s="46" t="s">
        <v>2543</v>
      </c>
      <c r="J579" s="66">
        <f t="shared" si="32"/>
        <v>100</v>
      </c>
      <c r="K579" s="66">
        <f t="shared" si="34"/>
        <v>100</v>
      </c>
      <c r="L579" s="66">
        <v>100</v>
      </c>
      <c r="M579" s="66">
        <v>0</v>
      </c>
      <c r="N579" s="44" t="s">
        <v>82</v>
      </c>
      <c r="O579" s="76">
        <v>0</v>
      </c>
      <c r="P579" s="76">
        <v>0</v>
      </c>
      <c r="Q579" s="76">
        <v>0</v>
      </c>
      <c r="R579" s="76">
        <v>0</v>
      </c>
      <c r="S579" s="42" t="s">
        <v>2544</v>
      </c>
      <c r="T579" s="44" t="s">
        <v>70</v>
      </c>
      <c r="U579" s="44" t="s">
        <v>164</v>
      </c>
      <c r="V579" s="44" t="s">
        <v>165</v>
      </c>
      <c r="W579" s="44" t="s">
        <v>70</v>
      </c>
      <c r="X579" s="44" t="s">
        <v>70</v>
      </c>
      <c r="Y579" s="44" t="s">
        <v>70</v>
      </c>
      <c r="Z579" s="44" t="s">
        <v>1291</v>
      </c>
      <c r="AA579" s="44" t="s">
        <v>1291</v>
      </c>
      <c r="AB579" s="44" t="s">
        <v>72</v>
      </c>
      <c r="AC579" s="97"/>
      <c r="AD579" s="87"/>
    </row>
    <row r="580" s="22" customFormat="1" ht="25.5" spans="1:30">
      <c r="A580" s="42">
        <v>574</v>
      </c>
      <c r="B580" s="42" t="s">
        <v>28</v>
      </c>
      <c r="C580" s="42" t="s">
        <v>677</v>
      </c>
      <c r="D580" s="42" t="s">
        <v>677</v>
      </c>
      <c r="E580" s="44" t="s">
        <v>160</v>
      </c>
      <c r="F580" s="44" t="s">
        <v>2545</v>
      </c>
      <c r="G580" s="54" t="s">
        <v>65</v>
      </c>
      <c r="H580" s="42" t="s">
        <v>66</v>
      </c>
      <c r="I580" s="45" t="s">
        <v>2546</v>
      </c>
      <c r="J580" s="66">
        <f t="shared" si="32"/>
        <v>200</v>
      </c>
      <c r="K580" s="66">
        <f t="shared" si="34"/>
        <v>200</v>
      </c>
      <c r="L580" s="66">
        <v>200</v>
      </c>
      <c r="M580" s="66">
        <v>0</v>
      </c>
      <c r="N580" s="44" t="s">
        <v>82</v>
      </c>
      <c r="O580" s="76">
        <v>900</v>
      </c>
      <c r="P580" s="76">
        <v>2700</v>
      </c>
      <c r="Q580" s="76">
        <v>900</v>
      </c>
      <c r="R580" s="76">
        <v>2700</v>
      </c>
      <c r="S580" s="44" t="s">
        <v>2547</v>
      </c>
      <c r="T580" s="44" t="s">
        <v>72</v>
      </c>
      <c r="U580" s="44" t="s">
        <v>164</v>
      </c>
      <c r="V580" s="44" t="s">
        <v>165</v>
      </c>
      <c r="W580" s="44" t="s">
        <v>70</v>
      </c>
      <c r="X580" s="44" t="s">
        <v>70</v>
      </c>
      <c r="Y580" s="44" t="s">
        <v>70</v>
      </c>
      <c r="Z580" s="44" t="s">
        <v>1291</v>
      </c>
      <c r="AA580" s="44" t="s">
        <v>1291</v>
      </c>
      <c r="AB580" s="44" t="s">
        <v>72</v>
      </c>
      <c r="AC580" s="97"/>
      <c r="AD580" s="87"/>
    </row>
    <row r="581" s="22" customFormat="1" ht="25.5" spans="1:30">
      <c r="A581" s="42">
        <v>575</v>
      </c>
      <c r="B581" s="42" t="s">
        <v>28</v>
      </c>
      <c r="C581" s="91" t="s">
        <v>677</v>
      </c>
      <c r="D581" s="42" t="s">
        <v>677</v>
      </c>
      <c r="E581" s="44" t="s">
        <v>167</v>
      </c>
      <c r="F581" s="44" t="s">
        <v>2548</v>
      </c>
      <c r="G581" s="54" t="s">
        <v>65</v>
      </c>
      <c r="H581" s="42" t="s">
        <v>66</v>
      </c>
      <c r="I581" s="45" t="s">
        <v>2549</v>
      </c>
      <c r="J581" s="66">
        <f t="shared" si="32"/>
        <v>300</v>
      </c>
      <c r="K581" s="66">
        <f t="shared" si="34"/>
        <v>300</v>
      </c>
      <c r="L581" s="66">
        <v>300</v>
      </c>
      <c r="M581" s="66">
        <v>0</v>
      </c>
      <c r="N581" s="44" t="s">
        <v>1404</v>
      </c>
      <c r="O581" s="76">
        <v>500</v>
      </c>
      <c r="P581" s="76">
        <v>500</v>
      </c>
      <c r="Q581" s="76">
        <v>500</v>
      </c>
      <c r="R581" s="76">
        <v>500</v>
      </c>
      <c r="S581" s="44" t="s">
        <v>2550</v>
      </c>
      <c r="T581" s="44" t="s">
        <v>72</v>
      </c>
      <c r="U581" s="44" t="s">
        <v>249</v>
      </c>
      <c r="V581" s="44" t="s">
        <v>165</v>
      </c>
      <c r="W581" s="44" t="s">
        <v>70</v>
      </c>
      <c r="X581" s="44" t="s">
        <v>70</v>
      </c>
      <c r="Y581" s="44" t="s">
        <v>70</v>
      </c>
      <c r="Z581" s="44" t="s">
        <v>1728</v>
      </c>
      <c r="AA581" s="44" t="s">
        <v>1291</v>
      </c>
      <c r="AB581" s="44" t="s">
        <v>72</v>
      </c>
      <c r="AC581" s="97"/>
      <c r="AD581" s="87"/>
    </row>
    <row r="582" s="22" customFormat="1" ht="25.5" spans="1:30">
      <c r="A582" s="42">
        <v>576</v>
      </c>
      <c r="B582" s="42" t="s">
        <v>28</v>
      </c>
      <c r="C582" s="91" t="s">
        <v>677</v>
      </c>
      <c r="D582" s="42" t="s">
        <v>677</v>
      </c>
      <c r="E582" s="44" t="s">
        <v>407</v>
      </c>
      <c r="F582" s="44" t="s">
        <v>2551</v>
      </c>
      <c r="G582" s="54" t="s">
        <v>65</v>
      </c>
      <c r="H582" s="42" t="s">
        <v>66</v>
      </c>
      <c r="I582" s="45" t="s">
        <v>2552</v>
      </c>
      <c r="J582" s="66">
        <f t="shared" si="32"/>
        <v>384</v>
      </c>
      <c r="K582" s="66">
        <f t="shared" si="34"/>
        <v>384</v>
      </c>
      <c r="L582" s="66">
        <v>384</v>
      </c>
      <c r="M582" s="66">
        <v>0</v>
      </c>
      <c r="N582" s="44" t="s">
        <v>176</v>
      </c>
      <c r="O582" s="76">
        <v>400</v>
      </c>
      <c r="P582" s="76">
        <v>400</v>
      </c>
      <c r="Q582" s="76">
        <v>400</v>
      </c>
      <c r="R582" s="76">
        <v>400</v>
      </c>
      <c r="S582" s="44" t="s">
        <v>2553</v>
      </c>
      <c r="T582" s="44" t="s">
        <v>72</v>
      </c>
      <c r="U582" s="44" t="s">
        <v>277</v>
      </c>
      <c r="V582" s="44" t="s">
        <v>165</v>
      </c>
      <c r="W582" s="44" t="s">
        <v>70</v>
      </c>
      <c r="X582" s="44" t="s">
        <v>70</v>
      </c>
      <c r="Y582" s="44" t="s">
        <v>70</v>
      </c>
      <c r="Z582" s="44" t="s">
        <v>1291</v>
      </c>
      <c r="AA582" s="44" t="s">
        <v>1291</v>
      </c>
      <c r="AB582" s="44" t="s">
        <v>72</v>
      </c>
      <c r="AC582" s="97"/>
      <c r="AD582" s="87"/>
    </row>
    <row r="583" s="22" customFormat="1" ht="58.5" spans="1:30">
      <c r="A583" s="42">
        <v>577</v>
      </c>
      <c r="B583" s="42" t="s">
        <v>28</v>
      </c>
      <c r="C583" s="42" t="s">
        <v>2384</v>
      </c>
      <c r="D583" s="42" t="s">
        <v>2554</v>
      </c>
      <c r="E583" s="44" t="s">
        <v>102</v>
      </c>
      <c r="F583" s="44" t="s">
        <v>2555</v>
      </c>
      <c r="G583" s="54" t="s">
        <v>65</v>
      </c>
      <c r="H583" s="44" t="s">
        <v>66</v>
      </c>
      <c r="I583" s="45" t="s">
        <v>2556</v>
      </c>
      <c r="J583" s="66">
        <f t="shared" si="32"/>
        <v>100</v>
      </c>
      <c r="K583" s="66">
        <f t="shared" si="34"/>
        <v>100</v>
      </c>
      <c r="L583" s="66">
        <v>100</v>
      </c>
      <c r="M583" s="66"/>
      <c r="N583" s="44" t="s">
        <v>137</v>
      </c>
      <c r="O583" s="76">
        <v>85</v>
      </c>
      <c r="P583" s="76">
        <v>255</v>
      </c>
      <c r="Q583" s="76">
        <v>41</v>
      </c>
      <c r="R583" s="76">
        <v>158</v>
      </c>
      <c r="S583" s="44" t="s">
        <v>2557</v>
      </c>
      <c r="T583" s="44" t="s">
        <v>70</v>
      </c>
      <c r="U583" s="44" t="s">
        <v>164</v>
      </c>
      <c r="V583" s="44" t="s">
        <v>72</v>
      </c>
      <c r="W583" s="44" t="s">
        <v>70</v>
      </c>
      <c r="X583" s="44" t="s">
        <v>70</v>
      </c>
      <c r="Y583" s="44" t="s">
        <v>70</v>
      </c>
      <c r="Z583" s="44" t="s">
        <v>1333</v>
      </c>
      <c r="AA583" s="42" t="s">
        <v>2389</v>
      </c>
      <c r="AB583" s="44" t="s">
        <v>72</v>
      </c>
      <c r="AC583" s="97"/>
      <c r="AD583" s="87"/>
    </row>
    <row r="584" s="22" customFormat="1" ht="25.5" spans="1:30">
      <c r="A584" s="42">
        <v>578</v>
      </c>
      <c r="B584" s="42" t="s">
        <v>28</v>
      </c>
      <c r="C584" s="42" t="s">
        <v>2487</v>
      </c>
      <c r="D584" s="42" t="s">
        <v>2558</v>
      </c>
      <c r="E584" s="44" t="s">
        <v>580</v>
      </c>
      <c r="F584" s="42" t="s">
        <v>2559</v>
      </c>
      <c r="G584" s="54" t="s">
        <v>65</v>
      </c>
      <c r="H584" s="42" t="s">
        <v>66</v>
      </c>
      <c r="I584" s="46" t="s">
        <v>2560</v>
      </c>
      <c r="J584" s="66">
        <f t="shared" si="32"/>
        <v>300</v>
      </c>
      <c r="K584" s="66">
        <f t="shared" si="34"/>
        <v>300</v>
      </c>
      <c r="L584" s="66">
        <v>100</v>
      </c>
      <c r="M584" s="66">
        <v>200</v>
      </c>
      <c r="N584" s="44" t="s">
        <v>137</v>
      </c>
      <c r="O584" s="76">
        <v>5086</v>
      </c>
      <c r="P584" s="76">
        <v>19130</v>
      </c>
      <c r="Q584" s="76">
        <v>594</v>
      </c>
      <c r="R584" s="76">
        <v>2375</v>
      </c>
      <c r="S584" s="42" t="s">
        <v>2561</v>
      </c>
      <c r="T584" s="44" t="s">
        <v>70</v>
      </c>
      <c r="U584" s="44" t="s">
        <v>164</v>
      </c>
      <c r="V584" s="44" t="s">
        <v>72</v>
      </c>
      <c r="W584" s="44" t="s">
        <v>70</v>
      </c>
      <c r="X584" s="44" t="s">
        <v>72</v>
      </c>
      <c r="Y584" s="44" t="s">
        <v>72</v>
      </c>
      <c r="Z584" s="44" t="s">
        <v>1333</v>
      </c>
      <c r="AA584" s="42" t="s">
        <v>2492</v>
      </c>
      <c r="AB584" s="44" t="s">
        <v>72</v>
      </c>
      <c r="AC584" s="97"/>
      <c r="AD584" s="87"/>
    </row>
    <row r="585" s="22" customFormat="1" ht="38.25" spans="1:30">
      <c r="A585" s="42">
        <v>579</v>
      </c>
      <c r="B585" s="42" t="s">
        <v>28</v>
      </c>
      <c r="C585" s="42" t="s">
        <v>2372</v>
      </c>
      <c r="D585" s="42" t="s">
        <v>2373</v>
      </c>
      <c r="E585" s="44" t="s">
        <v>580</v>
      </c>
      <c r="F585" s="42" t="s">
        <v>2562</v>
      </c>
      <c r="G585" s="54" t="s">
        <v>65</v>
      </c>
      <c r="H585" s="42" t="s">
        <v>66</v>
      </c>
      <c r="I585" s="46" t="s">
        <v>2563</v>
      </c>
      <c r="J585" s="66">
        <f t="shared" ref="J585:J595" si="35">K585</f>
        <v>100</v>
      </c>
      <c r="K585" s="66">
        <f t="shared" si="34"/>
        <v>100</v>
      </c>
      <c r="L585" s="66">
        <v>100</v>
      </c>
      <c r="M585" s="66"/>
      <c r="N585" s="44" t="s">
        <v>137</v>
      </c>
      <c r="O585" s="76">
        <v>171</v>
      </c>
      <c r="P585" s="76">
        <v>687</v>
      </c>
      <c r="Q585" s="76"/>
      <c r="R585" s="76"/>
      <c r="S585" s="42" t="s">
        <v>2564</v>
      </c>
      <c r="T585" s="44" t="s">
        <v>70</v>
      </c>
      <c r="U585" s="44" t="s">
        <v>164</v>
      </c>
      <c r="V585" s="44" t="s">
        <v>72</v>
      </c>
      <c r="W585" s="44" t="s">
        <v>70</v>
      </c>
      <c r="X585" s="44" t="s">
        <v>70</v>
      </c>
      <c r="Y585" s="44" t="s">
        <v>70</v>
      </c>
      <c r="Z585" s="44" t="s">
        <v>1333</v>
      </c>
      <c r="AA585" s="42" t="s">
        <v>2377</v>
      </c>
      <c r="AB585" s="44" t="s">
        <v>72</v>
      </c>
      <c r="AC585" s="97"/>
      <c r="AD585" s="87"/>
    </row>
    <row r="586" s="22" customFormat="1" ht="25.5" spans="1:30">
      <c r="A586" s="42">
        <v>580</v>
      </c>
      <c r="B586" s="42" t="s">
        <v>28</v>
      </c>
      <c r="C586" s="42" t="s">
        <v>2402</v>
      </c>
      <c r="D586" s="42" t="s">
        <v>2565</v>
      </c>
      <c r="E586" s="43" t="s">
        <v>555</v>
      </c>
      <c r="F586" s="42" t="s">
        <v>2566</v>
      </c>
      <c r="G586" s="54" t="s">
        <v>65</v>
      </c>
      <c r="H586" s="42" t="s">
        <v>66</v>
      </c>
      <c r="I586" s="46" t="s">
        <v>2567</v>
      </c>
      <c r="J586" s="66">
        <f t="shared" si="35"/>
        <v>30</v>
      </c>
      <c r="K586" s="66">
        <f t="shared" si="34"/>
        <v>30</v>
      </c>
      <c r="L586" s="66">
        <v>30</v>
      </c>
      <c r="M586" s="66">
        <v>0</v>
      </c>
      <c r="N586" s="44" t="s">
        <v>137</v>
      </c>
      <c r="O586" s="76">
        <v>96</v>
      </c>
      <c r="P586" s="76">
        <v>256</v>
      </c>
      <c r="Q586" s="76">
        <v>2</v>
      </c>
      <c r="R586" s="76">
        <v>10</v>
      </c>
      <c r="S586" s="42" t="s">
        <v>2568</v>
      </c>
      <c r="T586" s="44" t="s">
        <v>70</v>
      </c>
      <c r="U586" s="44" t="s">
        <v>164</v>
      </c>
      <c r="V586" s="44" t="s">
        <v>72</v>
      </c>
      <c r="W586" s="44" t="s">
        <v>70</v>
      </c>
      <c r="X586" s="44" t="s">
        <v>70</v>
      </c>
      <c r="Y586" s="44" t="s">
        <v>70</v>
      </c>
      <c r="Z586" s="44" t="s">
        <v>1333</v>
      </c>
      <c r="AA586" s="42" t="s">
        <v>2407</v>
      </c>
      <c r="AB586" s="44" t="s">
        <v>72</v>
      </c>
      <c r="AC586" s="97"/>
      <c r="AD586" s="87"/>
    </row>
    <row r="587" s="22" customFormat="1" ht="38.25" spans="1:30">
      <c r="A587" s="42">
        <v>581</v>
      </c>
      <c r="B587" s="42" t="s">
        <v>28</v>
      </c>
      <c r="C587" s="42" t="s">
        <v>2500</v>
      </c>
      <c r="D587" s="42" t="s">
        <v>2569</v>
      </c>
      <c r="E587" s="44" t="s">
        <v>580</v>
      </c>
      <c r="F587" s="42" t="s">
        <v>2570</v>
      </c>
      <c r="G587" s="54" t="s">
        <v>65</v>
      </c>
      <c r="H587" s="42" t="s">
        <v>66</v>
      </c>
      <c r="I587" s="46" t="s">
        <v>2571</v>
      </c>
      <c r="J587" s="66">
        <f t="shared" si="35"/>
        <v>100</v>
      </c>
      <c r="K587" s="66">
        <f t="shared" si="34"/>
        <v>100</v>
      </c>
      <c r="L587" s="66">
        <v>100</v>
      </c>
      <c r="M587" s="66">
        <v>0</v>
      </c>
      <c r="N587" s="44" t="s">
        <v>137</v>
      </c>
      <c r="O587" s="76">
        <v>486</v>
      </c>
      <c r="P587" s="76">
        <v>2374</v>
      </c>
      <c r="Q587" s="76">
        <v>486</v>
      </c>
      <c r="R587" s="76">
        <v>2374</v>
      </c>
      <c r="S587" s="42" t="s">
        <v>2572</v>
      </c>
      <c r="T587" s="44" t="s">
        <v>70</v>
      </c>
      <c r="U587" s="44" t="s">
        <v>164</v>
      </c>
      <c r="V587" s="44" t="s">
        <v>72</v>
      </c>
      <c r="W587" s="44" t="s">
        <v>70</v>
      </c>
      <c r="X587" s="44" t="s">
        <v>70</v>
      </c>
      <c r="Y587" s="44" t="s">
        <v>70</v>
      </c>
      <c r="Z587" s="44" t="s">
        <v>1333</v>
      </c>
      <c r="AA587" s="42" t="s">
        <v>2505</v>
      </c>
      <c r="AB587" s="44" t="s">
        <v>72</v>
      </c>
      <c r="AC587" s="97"/>
      <c r="AD587" s="87"/>
    </row>
    <row r="588" s="22" customFormat="1" ht="38.25" spans="1:30">
      <c r="A588" s="42">
        <v>582</v>
      </c>
      <c r="B588" s="42" t="s">
        <v>28</v>
      </c>
      <c r="C588" s="42" t="s">
        <v>2447</v>
      </c>
      <c r="D588" s="42" t="s">
        <v>2457</v>
      </c>
      <c r="E588" s="42" t="s">
        <v>283</v>
      </c>
      <c r="F588" s="42" t="s">
        <v>2573</v>
      </c>
      <c r="G588" s="54" t="s">
        <v>65</v>
      </c>
      <c r="H588" s="42" t="s">
        <v>66</v>
      </c>
      <c r="I588" s="46" t="s">
        <v>2574</v>
      </c>
      <c r="J588" s="66">
        <f t="shared" si="35"/>
        <v>100</v>
      </c>
      <c r="K588" s="66">
        <f t="shared" si="34"/>
        <v>100</v>
      </c>
      <c r="L588" s="66">
        <v>100</v>
      </c>
      <c r="M588" s="66">
        <v>0</v>
      </c>
      <c r="N588" s="44" t="s">
        <v>137</v>
      </c>
      <c r="O588" s="76">
        <v>4572</v>
      </c>
      <c r="P588" s="76">
        <v>20750</v>
      </c>
      <c r="Q588" s="76">
        <v>974</v>
      </c>
      <c r="R588" s="76">
        <v>4372</v>
      </c>
      <c r="S588" s="42" t="s">
        <v>2575</v>
      </c>
      <c r="T588" s="44" t="s">
        <v>70</v>
      </c>
      <c r="U588" s="44" t="s">
        <v>164</v>
      </c>
      <c r="V588" s="44" t="s">
        <v>72</v>
      </c>
      <c r="W588" s="44" t="s">
        <v>70</v>
      </c>
      <c r="X588" s="44" t="s">
        <v>70</v>
      </c>
      <c r="Y588" s="44" t="s">
        <v>72</v>
      </c>
      <c r="Z588" s="44" t="s">
        <v>1333</v>
      </c>
      <c r="AA588" s="42" t="s">
        <v>2452</v>
      </c>
      <c r="AB588" s="44" t="s">
        <v>72</v>
      </c>
      <c r="AC588" s="97"/>
      <c r="AD588" s="87"/>
    </row>
    <row r="589" s="22" customFormat="1" ht="29.25" spans="1:30">
      <c r="A589" s="42">
        <v>583</v>
      </c>
      <c r="B589" s="42" t="s">
        <v>28</v>
      </c>
      <c r="C589" s="42" t="s">
        <v>2475</v>
      </c>
      <c r="D589" s="42" t="s">
        <v>2576</v>
      </c>
      <c r="E589" s="44" t="s">
        <v>580</v>
      </c>
      <c r="F589" s="42" t="s">
        <v>2577</v>
      </c>
      <c r="G589" s="54" t="s">
        <v>65</v>
      </c>
      <c r="H589" s="42" t="s">
        <v>66</v>
      </c>
      <c r="I589" s="46" t="s">
        <v>2578</v>
      </c>
      <c r="J589" s="66">
        <f t="shared" si="35"/>
        <v>100</v>
      </c>
      <c r="K589" s="66">
        <f t="shared" si="34"/>
        <v>100</v>
      </c>
      <c r="L589" s="66">
        <v>100</v>
      </c>
      <c r="M589" s="66">
        <v>0</v>
      </c>
      <c r="N589" s="44" t="s">
        <v>137</v>
      </c>
      <c r="O589" s="76">
        <v>46</v>
      </c>
      <c r="P589" s="76">
        <v>139</v>
      </c>
      <c r="Q589" s="76">
        <v>13</v>
      </c>
      <c r="R589" s="76">
        <v>40</v>
      </c>
      <c r="S589" s="42" t="s">
        <v>2579</v>
      </c>
      <c r="T589" s="44" t="s">
        <v>70</v>
      </c>
      <c r="U589" s="44" t="s">
        <v>164</v>
      </c>
      <c r="V589" s="44" t="s">
        <v>72</v>
      </c>
      <c r="W589" s="44" t="s">
        <v>70</v>
      </c>
      <c r="X589" s="44" t="s">
        <v>70</v>
      </c>
      <c r="Y589" s="44" t="s">
        <v>70</v>
      </c>
      <c r="Z589" s="44" t="s">
        <v>1333</v>
      </c>
      <c r="AA589" s="42" t="s">
        <v>2480</v>
      </c>
      <c r="AB589" s="44" t="s">
        <v>72</v>
      </c>
      <c r="AC589" s="97"/>
      <c r="AD589" s="87"/>
    </row>
    <row r="590" s="22" customFormat="1" ht="45.75" spans="1:30">
      <c r="A590" s="42">
        <v>584</v>
      </c>
      <c r="B590" s="42" t="s">
        <v>28</v>
      </c>
      <c r="C590" s="42" t="s">
        <v>2475</v>
      </c>
      <c r="D590" s="42" t="s">
        <v>2484</v>
      </c>
      <c r="E590" s="44" t="s">
        <v>89</v>
      </c>
      <c r="F590" s="42" t="s">
        <v>2580</v>
      </c>
      <c r="G590" s="54" t="s">
        <v>65</v>
      </c>
      <c r="H590" s="42" t="s">
        <v>66</v>
      </c>
      <c r="I590" s="46" t="s">
        <v>2581</v>
      </c>
      <c r="J590" s="66">
        <f t="shared" si="35"/>
        <v>100</v>
      </c>
      <c r="K590" s="66">
        <f t="shared" si="34"/>
        <v>100</v>
      </c>
      <c r="L590" s="66">
        <v>100</v>
      </c>
      <c r="M590" s="66">
        <v>0</v>
      </c>
      <c r="N590" s="44" t="s">
        <v>137</v>
      </c>
      <c r="O590" s="76">
        <v>114</v>
      </c>
      <c r="P590" s="76">
        <v>367</v>
      </c>
      <c r="Q590" s="76">
        <v>49</v>
      </c>
      <c r="R590" s="76">
        <v>160</v>
      </c>
      <c r="S590" s="42" t="s">
        <v>2582</v>
      </c>
      <c r="T590" s="44" t="s">
        <v>70</v>
      </c>
      <c r="U590" s="44" t="s">
        <v>164</v>
      </c>
      <c r="V590" s="44" t="s">
        <v>72</v>
      </c>
      <c r="W590" s="44" t="s">
        <v>70</v>
      </c>
      <c r="X590" s="44" t="s">
        <v>70</v>
      </c>
      <c r="Y590" s="44" t="s">
        <v>70</v>
      </c>
      <c r="Z590" s="44" t="s">
        <v>1333</v>
      </c>
      <c r="AA590" s="42" t="s">
        <v>2480</v>
      </c>
      <c r="AB590" s="44" t="s">
        <v>72</v>
      </c>
      <c r="AC590" s="97"/>
      <c r="AD590" s="87"/>
    </row>
    <row r="591" s="22" customFormat="1" ht="25.5" spans="1:30">
      <c r="A591" s="42">
        <v>585</v>
      </c>
      <c r="B591" s="42" t="s">
        <v>28</v>
      </c>
      <c r="C591" s="42" t="s">
        <v>2418</v>
      </c>
      <c r="D591" s="42" t="s">
        <v>2428</v>
      </c>
      <c r="E591" s="42" t="s">
        <v>245</v>
      </c>
      <c r="F591" s="42" t="s">
        <v>2583</v>
      </c>
      <c r="G591" s="54" t="s">
        <v>65</v>
      </c>
      <c r="H591" s="42" t="s">
        <v>66</v>
      </c>
      <c r="I591" s="46" t="s">
        <v>2584</v>
      </c>
      <c r="J591" s="66">
        <f t="shared" si="35"/>
        <v>100</v>
      </c>
      <c r="K591" s="66">
        <f t="shared" si="34"/>
        <v>100</v>
      </c>
      <c r="L591" s="66">
        <v>100</v>
      </c>
      <c r="M591" s="66">
        <v>0</v>
      </c>
      <c r="N591" s="44" t="s">
        <v>137</v>
      </c>
      <c r="O591" s="76">
        <v>68</v>
      </c>
      <c r="P591" s="76">
        <v>280</v>
      </c>
      <c r="Q591" s="76">
        <v>26</v>
      </c>
      <c r="R591" s="76">
        <v>94</v>
      </c>
      <c r="S591" s="42" t="s">
        <v>2585</v>
      </c>
      <c r="T591" s="44" t="s">
        <v>70</v>
      </c>
      <c r="U591" s="44" t="s">
        <v>164</v>
      </c>
      <c r="V591" s="44" t="s">
        <v>72</v>
      </c>
      <c r="W591" s="44" t="s">
        <v>70</v>
      </c>
      <c r="X591" s="44" t="s">
        <v>70</v>
      </c>
      <c r="Y591" s="44" t="s">
        <v>70</v>
      </c>
      <c r="Z591" s="44" t="s">
        <v>1333</v>
      </c>
      <c r="AA591" s="42" t="s">
        <v>2423</v>
      </c>
      <c r="AB591" s="44" t="s">
        <v>72</v>
      </c>
      <c r="AC591" s="97"/>
      <c r="AD591" s="87"/>
    </row>
    <row r="592" s="22" customFormat="1" ht="38.25" spans="1:30">
      <c r="A592" s="42">
        <v>586</v>
      </c>
      <c r="B592" s="42" t="s">
        <v>28</v>
      </c>
      <c r="C592" s="42" t="s">
        <v>2402</v>
      </c>
      <c r="D592" s="42" t="s">
        <v>2586</v>
      </c>
      <c r="E592" s="42" t="s">
        <v>203</v>
      </c>
      <c r="F592" s="42" t="s">
        <v>2587</v>
      </c>
      <c r="G592" s="54" t="s">
        <v>65</v>
      </c>
      <c r="H592" s="42" t="s">
        <v>66</v>
      </c>
      <c r="I592" s="46" t="s">
        <v>2588</v>
      </c>
      <c r="J592" s="66">
        <f t="shared" si="35"/>
        <v>50</v>
      </c>
      <c r="K592" s="66">
        <f t="shared" si="34"/>
        <v>50</v>
      </c>
      <c r="L592" s="66">
        <v>50</v>
      </c>
      <c r="M592" s="66">
        <v>0</v>
      </c>
      <c r="N592" s="44" t="s">
        <v>137</v>
      </c>
      <c r="O592" s="76">
        <v>31</v>
      </c>
      <c r="P592" s="76">
        <v>93</v>
      </c>
      <c r="Q592" s="76">
        <v>10</v>
      </c>
      <c r="R592" s="76">
        <v>28</v>
      </c>
      <c r="S592" s="42" t="s">
        <v>2585</v>
      </c>
      <c r="T592" s="44" t="s">
        <v>70</v>
      </c>
      <c r="U592" s="44" t="s">
        <v>1457</v>
      </c>
      <c r="V592" s="44" t="s">
        <v>72</v>
      </c>
      <c r="W592" s="44" t="s">
        <v>70</v>
      </c>
      <c r="X592" s="44" t="s">
        <v>70</v>
      </c>
      <c r="Y592" s="44" t="s">
        <v>70</v>
      </c>
      <c r="Z592" s="44" t="s">
        <v>1333</v>
      </c>
      <c r="AA592" s="42" t="s">
        <v>2407</v>
      </c>
      <c r="AB592" s="44" t="s">
        <v>72</v>
      </c>
      <c r="AC592" s="97"/>
      <c r="AD592" s="87"/>
    </row>
    <row r="593" s="22" customFormat="1" ht="38.25" spans="1:30">
      <c r="A593" s="42">
        <v>587</v>
      </c>
      <c r="B593" s="42" t="s">
        <v>28</v>
      </c>
      <c r="C593" s="42" t="s">
        <v>2402</v>
      </c>
      <c r="D593" s="42" t="s">
        <v>2589</v>
      </c>
      <c r="E593" s="42" t="s">
        <v>89</v>
      </c>
      <c r="F593" s="42" t="s">
        <v>2590</v>
      </c>
      <c r="G593" s="54">
        <v>2025</v>
      </c>
      <c r="H593" s="42" t="s">
        <v>66</v>
      </c>
      <c r="I593" s="46" t="s">
        <v>2591</v>
      </c>
      <c r="J593" s="66">
        <v>60</v>
      </c>
      <c r="K593" s="66">
        <v>60</v>
      </c>
      <c r="L593" s="66">
        <v>60</v>
      </c>
      <c r="M593" s="66">
        <v>0</v>
      </c>
      <c r="N593" s="44" t="s">
        <v>1191</v>
      </c>
      <c r="O593" s="76">
        <v>128</v>
      </c>
      <c r="P593" s="76">
        <v>431</v>
      </c>
      <c r="Q593" s="76">
        <v>36</v>
      </c>
      <c r="R593" s="76">
        <v>136</v>
      </c>
      <c r="S593" s="42" t="s">
        <v>2592</v>
      </c>
      <c r="T593" s="44" t="s">
        <v>72</v>
      </c>
      <c r="U593" s="44" t="s">
        <v>164</v>
      </c>
      <c r="V593" s="44" t="s">
        <v>72</v>
      </c>
      <c r="W593" s="44" t="s">
        <v>70</v>
      </c>
      <c r="X593" s="44" t="s">
        <v>70</v>
      </c>
      <c r="Y593" s="44" t="s">
        <v>70</v>
      </c>
      <c r="Z593" s="44" t="s">
        <v>2038</v>
      </c>
      <c r="AA593" s="42" t="s">
        <v>2407</v>
      </c>
      <c r="AB593" s="44" t="s">
        <v>72</v>
      </c>
      <c r="AC593" s="97"/>
      <c r="AD593" s="87"/>
    </row>
    <row r="594" s="22" customFormat="1" ht="51" spans="1:30">
      <c r="A594" s="42">
        <v>588</v>
      </c>
      <c r="B594" s="42" t="s">
        <v>28</v>
      </c>
      <c r="C594" s="42" t="s">
        <v>2487</v>
      </c>
      <c r="D594" s="42" t="s">
        <v>2593</v>
      </c>
      <c r="E594" s="44" t="s">
        <v>580</v>
      </c>
      <c r="F594" s="42" t="s">
        <v>2594</v>
      </c>
      <c r="G594" s="54" t="s">
        <v>65</v>
      </c>
      <c r="H594" s="42" t="s">
        <v>66</v>
      </c>
      <c r="I594" s="46" t="s">
        <v>2595</v>
      </c>
      <c r="J594" s="66">
        <f>K594</f>
        <v>100</v>
      </c>
      <c r="K594" s="66">
        <f t="shared" ref="K594:K596" si="36">L594+M594</f>
        <v>100</v>
      </c>
      <c r="L594" s="66">
        <v>100</v>
      </c>
      <c r="M594" s="66">
        <v>0</v>
      </c>
      <c r="N594" s="44" t="s">
        <v>137</v>
      </c>
      <c r="O594" s="76">
        <v>129</v>
      </c>
      <c r="P594" s="76">
        <v>512</v>
      </c>
      <c r="Q594" s="76">
        <v>1</v>
      </c>
      <c r="R594" s="76">
        <v>1</v>
      </c>
      <c r="S594" s="42" t="s">
        <v>2596</v>
      </c>
      <c r="T594" s="44" t="s">
        <v>70</v>
      </c>
      <c r="U594" s="44" t="s">
        <v>164</v>
      </c>
      <c r="V594" s="44" t="s">
        <v>72</v>
      </c>
      <c r="W594" s="44" t="s">
        <v>70</v>
      </c>
      <c r="X594" s="44" t="s">
        <v>70</v>
      </c>
      <c r="Y594" s="44" t="s">
        <v>70</v>
      </c>
      <c r="Z594" s="44" t="s">
        <v>1333</v>
      </c>
      <c r="AA594" s="42" t="s">
        <v>2492</v>
      </c>
      <c r="AB594" s="44" t="s">
        <v>72</v>
      </c>
      <c r="AC594" s="97"/>
      <c r="AD594" s="87"/>
    </row>
    <row r="595" s="22" customFormat="1" ht="25.5" spans="1:30">
      <c r="A595" s="42">
        <v>589</v>
      </c>
      <c r="B595" s="42" t="s">
        <v>28</v>
      </c>
      <c r="C595" s="42" t="s">
        <v>677</v>
      </c>
      <c r="D595" s="42" t="s">
        <v>677</v>
      </c>
      <c r="E595" s="44" t="s">
        <v>2597</v>
      </c>
      <c r="F595" s="42" t="s">
        <v>2598</v>
      </c>
      <c r="G595" s="54" t="s">
        <v>65</v>
      </c>
      <c r="H595" s="88" t="s">
        <v>66</v>
      </c>
      <c r="I595" s="46" t="s">
        <v>2599</v>
      </c>
      <c r="J595" s="66">
        <f>K595</f>
        <v>48</v>
      </c>
      <c r="K595" s="66">
        <f t="shared" si="36"/>
        <v>48</v>
      </c>
      <c r="L595" s="66">
        <v>48</v>
      </c>
      <c r="M595" s="66">
        <v>0</v>
      </c>
      <c r="N595" s="44" t="s">
        <v>176</v>
      </c>
      <c r="O595" s="76">
        <v>200</v>
      </c>
      <c r="P595" s="76">
        <v>200</v>
      </c>
      <c r="Q595" s="76">
        <v>200</v>
      </c>
      <c r="R595" s="76">
        <v>200</v>
      </c>
      <c r="S595" s="48" t="s">
        <v>2600</v>
      </c>
      <c r="T595" s="44" t="s">
        <v>72</v>
      </c>
      <c r="U595" s="44" t="s">
        <v>249</v>
      </c>
      <c r="V595" s="44" t="s">
        <v>165</v>
      </c>
      <c r="W595" s="44" t="s">
        <v>70</v>
      </c>
      <c r="X595" s="44" t="s">
        <v>165</v>
      </c>
      <c r="Y595" s="44" t="s">
        <v>70</v>
      </c>
      <c r="Z595" s="42" t="s">
        <v>2601</v>
      </c>
      <c r="AA595" s="42" t="s">
        <v>2601</v>
      </c>
      <c r="AB595" s="44" t="s">
        <v>72</v>
      </c>
      <c r="AC595" s="97"/>
      <c r="AD595" s="87"/>
    </row>
    <row r="596" s="22" customFormat="1" ht="25.5" spans="1:30">
      <c r="A596" s="42">
        <v>590</v>
      </c>
      <c r="B596" s="42" t="s">
        <v>28</v>
      </c>
      <c r="C596" s="42" t="s">
        <v>677</v>
      </c>
      <c r="D596" s="42" t="s">
        <v>677</v>
      </c>
      <c r="E596" s="42" t="s">
        <v>417</v>
      </c>
      <c r="F596" s="42" t="s">
        <v>2602</v>
      </c>
      <c r="G596" s="54" t="s">
        <v>65</v>
      </c>
      <c r="H596" s="42" t="s">
        <v>66</v>
      </c>
      <c r="I596" s="46" t="s">
        <v>2603</v>
      </c>
      <c r="J596" s="66">
        <f>K596</f>
        <v>260</v>
      </c>
      <c r="K596" s="66">
        <f t="shared" si="36"/>
        <v>260</v>
      </c>
      <c r="L596" s="66">
        <v>260</v>
      </c>
      <c r="M596" s="66">
        <v>0</v>
      </c>
      <c r="N596" s="44" t="s">
        <v>176</v>
      </c>
      <c r="O596" s="76">
        <v>2500</v>
      </c>
      <c r="P596" s="76">
        <v>3500</v>
      </c>
      <c r="Q596" s="76">
        <v>2500</v>
      </c>
      <c r="R596" s="76">
        <v>3500</v>
      </c>
      <c r="S596" s="42" t="s">
        <v>2604</v>
      </c>
      <c r="T596" s="44" t="s">
        <v>72</v>
      </c>
      <c r="U596" s="44" t="s">
        <v>249</v>
      </c>
      <c r="V596" s="44" t="s">
        <v>165</v>
      </c>
      <c r="W596" s="44" t="s">
        <v>70</v>
      </c>
      <c r="X596" s="44" t="s">
        <v>165</v>
      </c>
      <c r="Y596" s="44" t="s">
        <v>70</v>
      </c>
      <c r="Z596" s="42" t="s">
        <v>2601</v>
      </c>
      <c r="AA596" s="42" t="s">
        <v>2601</v>
      </c>
      <c r="AB596" s="44" t="s">
        <v>72</v>
      </c>
      <c r="AC596" s="97"/>
      <c r="AD596" s="87"/>
    </row>
    <row r="597" s="22" customFormat="1" ht="25.5" spans="1:30">
      <c r="A597" s="42">
        <v>591</v>
      </c>
      <c r="B597" s="42" t="s">
        <v>28</v>
      </c>
      <c r="C597" s="42" t="s">
        <v>677</v>
      </c>
      <c r="D597" s="42" t="s">
        <v>677</v>
      </c>
      <c r="E597" s="42" t="s">
        <v>417</v>
      </c>
      <c r="F597" s="42" t="s">
        <v>2605</v>
      </c>
      <c r="G597" s="54" t="s">
        <v>65</v>
      </c>
      <c r="H597" s="42" t="s">
        <v>66</v>
      </c>
      <c r="I597" s="46" t="s">
        <v>2606</v>
      </c>
      <c r="J597" s="66">
        <v>100</v>
      </c>
      <c r="K597" s="66">
        <v>100</v>
      </c>
      <c r="L597" s="68">
        <v>100</v>
      </c>
      <c r="M597" s="68">
        <v>0</v>
      </c>
      <c r="N597" s="44" t="s">
        <v>176</v>
      </c>
      <c r="O597" s="78">
        <v>1400</v>
      </c>
      <c r="P597" s="78">
        <v>2000</v>
      </c>
      <c r="Q597" s="78">
        <v>1400</v>
      </c>
      <c r="R597" s="78">
        <v>2000</v>
      </c>
      <c r="S597" s="42" t="s">
        <v>2604</v>
      </c>
      <c r="T597" s="44" t="s">
        <v>72</v>
      </c>
      <c r="U597" s="44" t="s">
        <v>249</v>
      </c>
      <c r="V597" s="44" t="s">
        <v>165</v>
      </c>
      <c r="W597" s="44" t="s">
        <v>70</v>
      </c>
      <c r="X597" s="44" t="s">
        <v>165</v>
      </c>
      <c r="Y597" s="44" t="s">
        <v>70</v>
      </c>
      <c r="Z597" s="42" t="s">
        <v>2601</v>
      </c>
      <c r="AA597" s="42" t="s">
        <v>2601</v>
      </c>
      <c r="AB597" s="44" t="s">
        <v>72</v>
      </c>
      <c r="AC597" s="97"/>
      <c r="AD597" s="87"/>
    </row>
    <row r="598" s="22" customFormat="1" ht="25.5" spans="1:30">
      <c r="A598" s="42">
        <v>592</v>
      </c>
      <c r="B598" s="42" t="s">
        <v>28</v>
      </c>
      <c r="C598" s="42" t="s">
        <v>677</v>
      </c>
      <c r="D598" s="42" t="s">
        <v>677</v>
      </c>
      <c r="E598" s="88" t="s">
        <v>372</v>
      </c>
      <c r="F598" s="65" t="s">
        <v>2607</v>
      </c>
      <c r="G598" s="54" t="s">
        <v>65</v>
      </c>
      <c r="H598" s="42" t="s">
        <v>66</v>
      </c>
      <c r="I598" s="65" t="s">
        <v>2608</v>
      </c>
      <c r="J598" s="66">
        <f t="shared" ref="J598:J612" si="37">K598</f>
        <v>95</v>
      </c>
      <c r="K598" s="66">
        <f t="shared" ref="K598:K612" si="38">L598+M598</f>
        <v>95</v>
      </c>
      <c r="L598" s="68">
        <v>95</v>
      </c>
      <c r="M598" s="68"/>
      <c r="N598" s="44" t="s">
        <v>2073</v>
      </c>
      <c r="O598" s="78">
        <v>133</v>
      </c>
      <c r="P598" s="78">
        <v>399</v>
      </c>
      <c r="Q598" s="78">
        <v>30</v>
      </c>
      <c r="R598" s="78">
        <v>105</v>
      </c>
      <c r="S598" s="48" t="s">
        <v>2609</v>
      </c>
      <c r="T598" s="44" t="s">
        <v>70</v>
      </c>
      <c r="U598" s="44" t="s">
        <v>164</v>
      </c>
      <c r="V598" s="44" t="s">
        <v>72</v>
      </c>
      <c r="W598" s="44" t="s">
        <v>70</v>
      </c>
      <c r="X598" s="44" t="s">
        <v>72</v>
      </c>
      <c r="Y598" s="44" t="s">
        <v>72</v>
      </c>
      <c r="Z598" s="97" t="s">
        <v>2610</v>
      </c>
      <c r="AA598" s="97" t="s">
        <v>2610</v>
      </c>
      <c r="AB598" s="44" t="s">
        <v>72</v>
      </c>
      <c r="AC598" s="97"/>
      <c r="AD598" s="87"/>
    </row>
    <row r="599" s="22" customFormat="1" ht="102" spans="1:30">
      <c r="A599" s="42">
        <v>593</v>
      </c>
      <c r="B599" s="42" t="s">
        <v>28</v>
      </c>
      <c r="C599" s="42" t="s">
        <v>2447</v>
      </c>
      <c r="D599" s="42" t="s">
        <v>2611</v>
      </c>
      <c r="E599" s="44" t="s">
        <v>89</v>
      </c>
      <c r="F599" s="42" t="s">
        <v>2612</v>
      </c>
      <c r="G599" s="54" t="s">
        <v>65</v>
      </c>
      <c r="H599" s="42" t="s">
        <v>205</v>
      </c>
      <c r="I599" s="46" t="s">
        <v>2613</v>
      </c>
      <c r="J599" s="66">
        <f t="shared" si="37"/>
        <v>100</v>
      </c>
      <c r="K599" s="66">
        <f t="shared" si="38"/>
        <v>100</v>
      </c>
      <c r="L599" s="66">
        <v>100</v>
      </c>
      <c r="M599" s="66"/>
      <c r="N599" s="44" t="s">
        <v>1191</v>
      </c>
      <c r="O599" s="76">
        <v>596</v>
      </c>
      <c r="P599" s="76">
        <v>2306</v>
      </c>
      <c r="Q599" s="76">
        <v>75</v>
      </c>
      <c r="R599" s="76">
        <v>321</v>
      </c>
      <c r="S599" s="42" t="s">
        <v>2614</v>
      </c>
      <c r="T599" s="44" t="s">
        <v>70</v>
      </c>
      <c r="U599" s="44" t="s">
        <v>164</v>
      </c>
      <c r="V599" s="44" t="s">
        <v>72</v>
      </c>
      <c r="W599" s="44" t="s">
        <v>70</v>
      </c>
      <c r="X599" s="44" t="s">
        <v>70</v>
      </c>
      <c r="Y599" s="44" t="s">
        <v>70</v>
      </c>
      <c r="Z599" s="42" t="s">
        <v>2615</v>
      </c>
      <c r="AA599" s="42" t="s">
        <v>2452</v>
      </c>
      <c r="AB599" s="44" t="s">
        <v>72</v>
      </c>
      <c r="AC599" s="97"/>
      <c r="AD599" s="87"/>
    </row>
    <row r="600" s="22" customFormat="1" ht="25.5" spans="1:30">
      <c r="A600" s="42">
        <v>594</v>
      </c>
      <c r="B600" s="42" t="s">
        <v>28</v>
      </c>
      <c r="C600" s="42" t="s">
        <v>2475</v>
      </c>
      <c r="D600" s="42" t="s">
        <v>2616</v>
      </c>
      <c r="E600" s="44" t="s">
        <v>89</v>
      </c>
      <c r="F600" s="42" t="s">
        <v>2617</v>
      </c>
      <c r="G600" s="54" t="s">
        <v>65</v>
      </c>
      <c r="H600" s="42" t="s">
        <v>66</v>
      </c>
      <c r="I600" s="46" t="s">
        <v>2618</v>
      </c>
      <c r="J600" s="66">
        <f t="shared" si="37"/>
        <v>50</v>
      </c>
      <c r="K600" s="66">
        <f t="shared" si="38"/>
        <v>50</v>
      </c>
      <c r="L600" s="66">
        <v>50</v>
      </c>
      <c r="M600" s="66"/>
      <c r="N600" s="44" t="s">
        <v>1191</v>
      </c>
      <c r="O600" s="76">
        <v>160</v>
      </c>
      <c r="P600" s="76">
        <v>456</v>
      </c>
      <c r="Q600" s="76">
        <v>78</v>
      </c>
      <c r="R600" s="76">
        <v>168</v>
      </c>
      <c r="S600" s="42" t="s">
        <v>2619</v>
      </c>
      <c r="T600" s="44" t="s">
        <v>70</v>
      </c>
      <c r="U600" s="44" t="s">
        <v>164</v>
      </c>
      <c r="V600" s="44" t="s">
        <v>72</v>
      </c>
      <c r="W600" s="44" t="s">
        <v>70</v>
      </c>
      <c r="X600" s="44" t="s">
        <v>70</v>
      </c>
      <c r="Y600" s="44" t="s">
        <v>70</v>
      </c>
      <c r="Z600" s="42" t="s">
        <v>2615</v>
      </c>
      <c r="AA600" s="42" t="s">
        <v>2480</v>
      </c>
      <c r="AB600" s="44" t="s">
        <v>72</v>
      </c>
      <c r="AC600" s="97"/>
      <c r="AD600" s="87"/>
    </row>
    <row r="601" s="22" customFormat="1" ht="25.5" spans="1:30">
      <c r="A601" s="42">
        <v>595</v>
      </c>
      <c r="B601" s="42" t="s">
        <v>28</v>
      </c>
      <c r="C601" s="42" t="s">
        <v>2384</v>
      </c>
      <c r="D601" s="42" t="s">
        <v>2385</v>
      </c>
      <c r="E601" s="44" t="s">
        <v>89</v>
      </c>
      <c r="F601" s="42" t="s">
        <v>2620</v>
      </c>
      <c r="G601" s="54" t="s">
        <v>65</v>
      </c>
      <c r="H601" s="42" t="s">
        <v>66</v>
      </c>
      <c r="I601" s="46" t="s">
        <v>2621</v>
      </c>
      <c r="J601" s="66">
        <f t="shared" si="37"/>
        <v>400</v>
      </c>
      <c r="K601" s="66">
        <f t="shared" si="38"/>
        <v>400</v>
      </c>
      <c r="L601" s="66">
        <v>100</v>
      </c>
      <c r="M601" s="66">
        <v>300</v>
      </c>
      <c r="N601" s="44" t="s">
        <v>1191</v>
      </c>
      <c r="O601" s="76">
        <v>406</v>
      </c>
      <c r="P601" s="76">
        <v>1668</v>
      </c>
      <c r="Q601" s="76">
        <v>165</v>
      </c>
      <c r="R601" s="76">
        <v>706</v>
      </c>
      <c r="S601" s="42" t="s">
        <v>2622</v>
      </c>
      <c r="T601" s="44" t="s">
        <v>70</v>
      </c>
      <c r="U601" s="44" t="s">
        <v>164</v>
      </c>
      <c r="V601" s="44" t="s">
        <v>72</v>
      </c>
      <c r="W601" s="44" t="s">
        <v>70</v>
      </c>
      <c r="X601" s="44" t="s">
        <v>70</v>
      </c>
      <c r="Y601" s="44" t="s">
        <v>70</v>
      </c>
      <c r="Z601" s="42" t="s">
        <v>2615</v>
      </c>
      <c r="AA601" s="42" t="s">
        <v>2389</v>
      </c>
      <c r="AB601" s="44" t="s">
        <v>72</v>
      </c>
      <c r="AC601" s="97"/>
      <c r="AD601" s="87"/>
    </row>
    <row r="602" s="22" customFormat="1" ht="25.5" spans="1:30">
      <c r="A602" s="42">
        <v>596</v>
      </c>
      <c r="B602" s="42" t="s">
        <v>28</v>
      </c>
      <c r="C602" s="42" t="s">
        <v>2500</v>
      </c>
      <c r="D602" s="42" t="s">
        <v>2623</v>
      </c>
      <c r="E602" s="44" t="s">
        <v>89</v>
      </c>
      <c r="F602" s="42" t="s">
        <v>2624</v>
      </c>
      <c r="G602" s="54" t="s">
        <v>65</v>
      </c>
      <c r="H602" s="42" t="s">
        <v>66</v>
      </c>
      <c r="I602" s="46" t="s">
        <v>2625</v>
      </c>
      <c r="J602" s="66">
        <f t="shared" si="37"/>
        <v>90</v>
      </c>
      <c r="K602" s="66">
        <f t="shared" si="38"/>
        <v>90</v>
      </c>
      <c r="L602" s="66">
        <v>90</v>
      </c>
      <c r="M602" s="66"/>
      <c r="N602" s="44" t="s">
        <v>1191</v>
      </c>
      <c r="O602" s="76">
        <v>66</v>
      </c>
      <c r="P602" s="76">
        <v>232</v>
      </c>
      <c r="Q602" s="76">
        <v>3</v>
      </c>
      <c r="R602" s="76">
        <v>7</v>
      </c>
      <c r="S602" s="42" t="s">
        <v>2626</v>
      </c>
      <c r="T602" s="44" t="s">
        <v>70</v>
      </c>
      <c r="U602" s="44" t="s">
        <v>164</v>
      </c>
      <c r="V602" s="44" t="s">
        <v>72</v>
      </c>
      <c r="W602" s="44" t="s">
        <v>70</v>
      </c>
      <c r="X602" s="44" t="s">
        <v>70</v>
      </c>
      <c r="Y602" s="44" t="s">
        <v>70</v>
      </c>
      <c r="Z602" s="42" t="s">
        <v>2615</v>
      </c>
      <c r="AA602" s="42" t="s">
        <v>2505</v>
      </c>
      <c r="AB602" s="44" t="s">
        <v>72</v>
      </c>
      <c r="AC602" s="97"/>
      <c r="AD602" s="87"/>
    </row>
    <row r="603" s="22" customFormat="1" ht="29.25" spans="1:30">
      <c r="A603" s="42">
        <v>597</v>
      </c>
      <c r="B603" s="42" t="s">
        <v>28</v>
      </c>
      <c r="C603" s="42" t="s">
        <v>2384</v>
      </c>
      <c r="D603" s="42" t="s">
        <v>2554</v>
      </c>
      <c r="E603" s="44" t="s">
        <v>317</v>
      </c>
      <c r="F603" s="42" t="s">
        <v>2627</v>
      </c>
      <c r="G603" s="54" t="s">
        <v>65</v>
      </c>
      <c r="H603" s="42" t="s">
        <v>66</v>
      </c>
      <c r="I603" s="46" t="s">
        <v>2628</v>
      </c>
      <c r="J603" s="66">
        <f t="shared" si="37"/>
        <v>70</v>
      </c>
      <c r="K603" s="66">
        <f t="shared" si="38"/>
        <v>70</v>
      </c>
      <c r="L603" s="66">
        <v>70</v>
      </c>
      <c r="M603" s="66"/>
      <c r="N603" s="44" t="s">
        <v>125</v>
      </c>
      <c r="O603" s="76">
        <v>301</v>
      </c>
      <c r="P603" s="76">
        <v>939</v>
      </c>
      <c r="Q603" s="76"/>
      <c r="R603" s="76"/>
      <c r="S603" s="42" t="s">
        <v>2629</v>
      </c>
      <c r="T603" s="44" t="s">
        <v>70</v>
      </c>
      <c r="U603" s="44" t="s">
        <v>460</v>
      </c>
      <c r="V603" s="44" t="s">
        <v>72</v>
      </c>
      <c r="W603" s="44" t="s">
        <v>70</v>
      </c>
      <c r="X603" s="44" t="s">
        <v>70</v>
      </c>
      <c r="Y603" s="44" t="s">
        <v>70</v>
      </c>
      <c r="Z603" s="42" t="s">
        <v>1421</v>
      </c>
      <c r="AA603" s="42" t="s">
        <v>2389</v>
      </c>
      <c r="AB603" s="44" t="s">
        <v>72</v>
      </c>
      <c r="AC603" s="97"/>
      <c r="AD603" s="87"/>
    </row>
    <row r="604" s="22" customFormat="1" ht="25.5" spans="1:30">
      <c r="A604" s="42">
        <v>598</v>
      </c>
      <c r="B604" s="42" t="s">
        <v>28</v>
      </c>
      <c r="C604" s="42" t="s">
        <v>2384</v>
      </c>
      <c r="D604" s="42" t="s">
        <v>2385</v>
      </c>
      <c r="E604" s="44" t="s">
        <v>317</v>
      </c>
      <c r="F604" s="42" t="s">
        <v>2630</v>
      </c>
      <c r="G604" s="54" t="s">
        <v>65</v>
      </c>
      <c r="H604" s="42" t="s">
        <v>66</v>
      </c>
      <c r="I604" s="46" t="s">
        <v>2631</v>
      </c>
      <c r="J604" s="66">
        <f t="shared" si="37"/>
        <v>170</v>
      </c>
      <c r="K604" s="66">
        <f t="shared" si="38"/>
        <v>170</v>
      </c>
      <c r="L604" s="66">
        <v>70</v>
      </c>
      <c r="M604" s="66">
        <v>100</v>
      </c>
      <c r="N604" s="44" t="s">
        <v>125</v>
      </c>
      <c r="O604" s="76">
        <v>430</v>
      </c>
      <c r="P604" s="76">
        <v>1700</v>
      </c>
      <c r="Q604" s="76"/>
      <c r="R604" s="76"/>
      <c r="S604" s="42" t="s">
        <v>2632</v>
      </c>
      <c r="T604" s="44" t="s">
        <v>70</v>
      </c>
      <c r="U604" s="44" t="s">
        <v>345</v>
      </c>
      <c r="V604" s="44" t="s">
        <v>72</v>
      </c>
      <c r="W604" s="44" t="s">
        <v>70</v>
      </c>
      <c r="X604" s="44" t="s">
        <v>72</v>
      </c>
      <c r="Y604" s="44" t="s">
        <v>72</v>
      </c>
      <c r="Z604" s="42" t="s">
        <v>1421</v>
      </c>
      <c r="AA604" s="42" t="s">
        <v>2389</v>
      </c>
      <c r="AB604" s="44" t="s">
        <v>72</v>
      </c>
      <c r="AC604" s="97"/>
      <c r="AD604" s="87"/>
    </row>
    <row r="605" s="22" customFormat="1" ht="38.25" spans="1:30">
      <c r="A605" s="42">
        <v>599</v>
      </c>
      <c r="B605" s="42" t="s">
        <v>28</v>
      </c>
      <c r="C605" s="42" t="s">
        <v>2487</v>
      </c>
      <c r="D605" s="42" t="s">
        <v>2633</v>
      </c>
      <c r="E605" s="44" t="s">
        <v>317</v>
      </c>
      <c r="F605" s="42" t="s">
        <v>2634</v>
      </c>
      <c r="G605" s="54" t="s">
        <v>65</v>
      </c>
      <c r="H605" s="42" t="s">
        <v>66</v>
      </c>
      <c r="I605" s="46" t="s">
        <v>2635</v>
      </c>
      <c r="J605" s="66">
        <f t="shared" si="37"/>
        <v>70</v>
      </c>
      <c r="K605" s="66">
        <f t="shared" si="38"/>
        <v>70</v>
      </c>
      <c r="L605" s="66">
        <v>70</v>
      </c>
      <c r="M605" s="66">
        <v>0</v>
      </c>
      <c r="N605" s="44" t="s">
        <v>125</v>
      </c>
      <c r="O605" s="76">
        <v>884</v>
      </c>
      <c r="P605" s="76">
        <v>3362</v>
      </c>
      <c r="Q605" s="76">
        <v>169</v>
      </c>
      <c r="R605" s="76">
        <v>702</v>
      </c>
      <c r="S605" s="42" t="s">
        <v>2636</v>
      </c>
      <c r="T605" s="44" t="s">
        <v>70</v>
      </c>
      <c r="U605" s="44" t="s">
        <v>84</v>
      </c>
      <c r="V605" s="44" t="s">
        <v>72</v>
      </c>
      <c r="W605" s="44" t="s">
        <v>70</v>
      </c>
      <c r="X605" s="44" t="s">
        <v>72</v>
      </c>
      <c r="Y605" s="44" t="s">
        <v>72</v>
      </c>
      <c r="Z605" s="42" t="s">
        <v>1421</v>
      </c>
      <c r="AA605" s="42" t="s">
        <v>2492</v>
      </c>
      <c r="AB605" s="44" t="s">
        <v>72</v>
      </c>
      <c r="AC605" s="97"/>
      <c r="AD605" s="87"/>
    </row>
    <row r="606" s="22" customFormat="1" ht="25.5" spans="1:30">
      <c r="A606" s="42">
        <v>600</v>
      </c>
      <c r="B606" s="42" t="s">
        <v>28</v>
      </c>
      <c r="C606" s="42" t="s">
        <v>2487</v>
      </c>
      <c r="D606" s="42" t="s">
        <v>2637</v>
      </c>
      <c r="E606" s="44" t="s">
        <v>317</v>
      </c>
      <c r="F606" s="42" t="s">
        <v>2638</v>
      </c>
      <c r="G606" s="54" t="s">
        <v>65</v>
      </c>
      <c r="H606" s="42" t="s">
        <v>66</v>
      </c>
      <c r="I606" s="46" t="s">
        <v>2639</v>
      </c>
      <c r="J606" s="66">
        <f t="shared" si="37"/>
        <v>70</v>
      </c>
      <c r="K606" s="66">
        <f t="shared" si="38"/>
        <v>70</v>
      </c>
      <c r="L606" s="66">
        <v>70</v>
      </c>
      <c r="M606" s="66">
        <v>0</v>
      </c>
      <c r="N606" s="44" t="s">
        <v>125</v>
      </c>
      <c r="O606" s="76">
        <v>479</v>
      </c>
      <c r="P606" s="76">
        <v>1968</v>
      </c>
      <c r="Q606" s="76">
        <v>108</v>
      </c>
      <c r="R606" s="76">
        <v>445</v>
      </c>
      <c r="S606" s="42" t="s">
        <v>2640</v>
      </c>
      <c r="T606" s="44" t="s">
        <v>70</v>
      </c>
      <c r="U606" s="44" t="s">
        <v>106</v>
      </c>
      <c r="V606" s="44" t="s">
        <v>72</v>
      </c>
      <c r="W606" s="44" t="s">
        <v>70</v>
      </c>
      <c r="X606" s="44" t="s">
        <v>72</v>
      </c>
      <c r="Y606" s="44" t="s">
        <v>72</v>
      </c>
      <c r="Z606" s="42" t="s">
        <v>1421</v>
      </c>
      <c r="AA606" s="42" t="s">
        <v>2492</v>
      </c>
      <c r="AB606" s="44" t="s">
        <v>72</v>
      </c>
      <c r="AC606" s="97"/>
      <c r="AD606" s="87"/>
    </row>
    <row r="607" s="22" customFormat="1" ht="25.5" spans="1:30">
      <c r="A607" s="42">
        <v>601</v>
      </c>
      <c r="B607" s="42" t="s">
        <v>28</v>
      </c>
      <c r="C607" s="42" t="s">
        <v>2487</v>
      </c>
      <c r="D607" s="42" t="s">
        <v>2641</v>
      </c>
      <c r="E607" s="44" t="s">
        <v>317</v>
      </c>
      <c r="F607" s="42" t="s">
        <v>2642</v>
      </c>
      <c r="G607" s="54" t="s">
        <v>65</v>
      </c>
      <c r="H607" s="42" t="s">
        <v>66</v>
      </c>
      <c r="I607" s="46" t="s">
        <v>2643</v>
      </c>
      <c r="J607" s="66">
        <f t="shared" si="37"/>
        <v>70</v>
      </c>
      <c r="K607" s="66">
        <f t="shared" si="38"/>
        <v>70</v>
      </c>
      <c r="L607" s="66">
        <v>70</v>
      </c>
      <c r="M607" s="66">
        <v>0</v>
      </c>
      <c r="N607" s="44" t="s">
        <v>125</v>
      </c>
      <c r="O607" s="76">
        <v>320</v>
      </c>
      <c r="P607" s="76">
        <v>1235</v>
      </c>
      <c r="Q607" s="76">
        <v>24</v>
      </c>
      <c r="R607" s="76">
        <v>88</v>
      </c>
      <c r="S607" s="42" t="s">
        <v>2644</v>
      </c>
      <c r="T607" s="44" t="s">
        <v>70</v>
      </c>
      <c r="U607" s="44" t="s">
        <v>601</v>
      </c>
      <c r="V607" s="44" t="s">
        <v>72</v>
      </c>
      <c r="W607" s="44" t="s">
        <v>70</v>
      </c>
      <c r="X607" s="44" t="s">
        <v>70</v>
      </c>
      <c r="Y607" s="44" t="s">
        <v>72</v>
      </c>
      <c r="Z607" s="42" t="s">
        <v>1421</v>
      </c>
      <c r="AA607" s="42" t="s">
        <v>2492</v>
      </c>
      <c r="AB607" s="44" t="s">
        <v>72</v>
      </c>
      <c r="AC607" s="97"/>
      <c r="AD607" s="87"/>
    </row>
    <row r="608" s="22" customFormat="1" ht="51" spans="1:30">
      <c r="A608" s="42">
        <v>602</v>
      </c>
      <c r="B608" s="42" t="s">
        <v>28</v>
      </c>
      <c r="C608" s="42" t="s">
        <v>2475</v>
      </c>
      <c r="D608" s="42" t="s">
        <v>2576</v>
      </c>
      <c r="E608" s="44" t="s">
        <v>317</v>
      </c>
      <c r="F608" s="42" t="s">
        <v>2645</v>
      </c>
      <c r="G608" s="54" t="s">
        <v>65</v>
      </c>
      <c r="H608" s="42" t="s">
        <v>66</v>
      </c>
      <c r="I608" s="46" t="s">
        <v>2646</v>
      </c>
      <c r="J608" s="66">
        <f t="shared" si="37"/>
        <v>70</v>
      </c>
      <c r="K608" s="66">
        <f t="shared" si="38"/>
        <v>70</v>
      </c>
      <c r="L608" s="66">
        <v>70</v>
      </c>
      <c r="M608" s="66">
        <v>0</v>
      </c>
      <c r="N608" s="44" t="s">
        <v>125</v>
      </c>
      <c r="O608" s="76">
        <v>286</v>
      </c>
      <c r="P608" s="76">
        <v>803</v>
      </c>
      <c r="Q608" s="76">
        <v>165</v>
      </c>
      <c r="R608" s="76">
        <v>556</v>
      </c>
      <c r="S608" s="42" t="s">
        <v>2647</v>
      </c>
      <c r="T608" s="44" t="s">
        <v>70</v>
      </c>
      <c r="U608" s="44" t="s">
        <v>164</v>
      </c>
      <c r="V608" s="44" t="s">
        <v>72</v>
      </c>
      <c r="W608" s="44" t="s">
        <v>70</v>
      </c>
      <c r="X608" s="44" t="s">
        <v>70</v>
      </c>
      <c r="Y608" s="44" t="s">
        <v>72</v>
      </c>
      <c r="Z608" s="42" t="s">
        <v>1421</v>
      </c>
      <c r="AA608" s="42" t="s">
        <v>2480</v>
      </c>
      <c r="AB608" s="44" t="s">
        <v>72</v>
      </c>
      <c r="AC608" s="97"/>
      <c r="AD608" s="87"/>
    </row>
    <row r="609" s="22" customFormat="1" ht="38.25" spans="1:30">
      <c r="A609" s="42">
        <v>603</v>
      </c>
      <c r="B609" s="42" t="s">
        <v>28</v>
      </c>
      <c r="C609" s="42" t="s">
        <v>2475</v>
      </c>
      <c r="D609" s="42" t="s">
        <v>2648</v>
      </c>
      <c r="E609" s="44" t="s">
        <v>317</v>
      </c>
      <c r="F609" s="42" t="s">
        <v>2649</v>
      </c>
      <c r="G609" s="54" t="s">
        <v>65</v>
      </c>
      <c r="H609" s="42" t="s">
        <v>66</v>
      </c>
      <c r="I609" s="46" t="s">
        <v>2650</v>
      </c>
      <c r="J609" s="66">
        <f t="shared" si="37"/>
        <v>70</v>
      </c>
      <c r="K609" s="66">
        <f t="shared" si="38"/>
        <v>70</v>
      </c>
      <c r="L609" s="66">
        <v>70</v>
      </c>
      <c r="M609" s="66">
        <v>0</v>
      </c>
      <c r="N609" s="44" t="s">
        <v>125</v>
      </c>
      <c r="O609" s="76">
        <v>31</v>
      </c>
      <c r="P609" s="76">
        <v>103</v>
      </c>
      <c r="Q609" s="76">
        <v>8</v>
      </c>
      <c r="R609" s="76">
        <v>31</v>
      </c>
      <c r="S609" s="42" t="s">
        <v>2651</v>
      </c>
      <c r="T609" s="44" t="s">
        <v>70</v>
      </c>
      <c r="U609" s="44" t="s">
        <v>164</v>
      </c>
      <c r="V609" s="44" t="s">
        <v>72</v>
      </c>
      <c r="W609" s="44" t="s">
        <v>70</v>
      </c>
      <c r="X609" s="44" t="s">
        <v>70</v>
      </c>
      <c r="Y609" s="44" t="s">
        <v>72</v>
      </c>
      <c r="Z609" s="42" t="s">
        <v>1421</v>
      </c>
      <c r="AA609" s="42" t="s">
        <v>2480</v>
      </c>
      <c r="AB609" s="44" t="s">
        <v>72</v>
      </c>
      <c r="AC609" s="97"/>
      <c r="AD609" s="87"/>
    </row>
    <row r="610" s="22" customFormat="1" ht="76.5" spans="1:30">
      <c r="A610" s="42">
        <v>604</v>
      </c>
      <c r="B610" s="42" t="s">
        <v>28</v>
      </c>
      <c r="C610" s="42" t="s">
        <v>2418</v>
      </c>
      <c r="D610" s="42" t="s">
        <v>2419</v>
      </c>
      <c r="E610" s="44" t="s">
        <v>317</v>
      </c>
      <c r="F610" s="48" t="s">
        <v>2652</v>
      </c>
      <c r="G610" s="54" t="s">
        <v>65</v>
      </c>
      <c r="H610" s="44" t="s">
        <v>66</v>
      </c>
      <c r="I610" s="46" t="s">
        <v>2653</v>
      </c>
      <c r="J610" s="66">
        <f t="shared" si="37"/>
        <v>70</v>
      </c>
      <c r="K610" s="66">
        <f t="shared" si="38"/>
        <v>70</v>
      </c>
      <c r="L610" s="66">
        <v>70</v>
      </c>
      <c r="M610" s="66">
        <v>0</v>
      </c>
      <c r="N610" s="44" t="s">
        <v>125</v>
      </c>
      <c r="O610" s="78">
        <v>25</v>
      </c>
      <c r="P610" s="78">
        <v>88</v>
      </c>
      <c r="Q610" s="78">
        <v>10</v>
      </c>
      <c r="R610" s="78">
        <v>35</v>
      </c>
      <c r="S610" s="48" t="s">
        <v>2654</v>
      </c>
      <c r="T610" s="44" t="s">
        <v>70</v>
      </c>
      <c r="U610" s="44" t="s">
        <v>164</v>
      </c>
      <c r="V610" s="44" t="s">
        <v>72</v>
      </c>
      <c r="W610" s="44" t="s">
        <v>70</v>
      </c>
      <c r="X610" s="44" t="s">
        <v>70</v>
      </c>
      <c r="Y610" s="44" t="s">
        <v>72</v>
      </c>
      <c r="Z610" s="42" t="s">
        <v>1421</v>
      </c>
      <c r="AA610" s="42" t="s">
        <v>2423</v>
      </c>
      <c r="AB610" s="44" t="s">
        <v>72</v>
      </c>
      <c r="AC610" s="97"/>
      <c r="AD610" s="87"/>
    </row>
    <row r="611" s="22" customFormat="1" ht="76.5" spans="1:30">
      <c r="A611" s="42">
        <v>605</v>
      </c>
      <c r="B611" s="42" t="s">
        <v>28</v>
      </c>
      <c r="C611" s="42" t="s">
        <v>2418</v>
      </c>
      <c r="D611" s="42" t="s">
        <v>2428</v>
      </c>
      <c r="E611" s="44" t="s">
        <v>317</v>
      </c>
      <c r="F611" s="48" t="s">
        <v>2655</v>
      </c>
      <c r="G611" s="54" t="s">
        <v>65</v>
      </c>
      <c r="H611" s="44" t="s">
        <v>66</v>
      </c>
      <c r="I611" s="46" t="s">
        <v>2653</v>
      </c>
      <c r="J611" s="66">
        <f t="shared" si="37"/>
        <v>70</v>
      </c>
      <c r="K611" s="66">
        <f t="shared" si="38"/>
        <v>70</v>
      </c>
      <c r="L611" s="66">
        <v>70</v>
      </c>
      <c r="M611" s="66">
        <v>0</v>
      </c>
      <c r="N611" s="44" t="s">
        <v>125</v>
      </c>
      <c r="O611" s="78">
        <v>26</v>
      </c>
      <c r="P611" s="78">
        <v>93</v>
      </c>
      <c r="Q611" s="78">
        <v>8</v>
      </c>
      <c r="R611" s="78">
        <v>29</v>
      </c>
      <c r="S611" s="48" t="s">
        <v>2654</v>
      </c>
      <c r="T611" s="44" t="s">
        <v>70</v>
      </c>
      <c r="U611" s="44" t="s">
        <v>164</v>
      </c>
      <c r="V611" s="44" t="s">
        <v>72</v>
      </c>
      <c r="W611" s="44" t="s">
        <v>70</v>
      </c>
      <c r="X611" s="44" t="s">
        <v>70</v>
      </c>
      <c r="Y611" s="44" t="s">
        <v>72</v>
      </c>
      <c r="Z611" s="42" t="s">
        <v>1421</v>
      </c>
      <c r="AA611" s="42" t="s">
        <v>2423</v>
      </c>
      <c r="AB611" s="44" t="s">
        <v>72</v>
      </c>
      <c r="AC611" s="97"/>
      <c r="AD611" s="87"/>
    </row>
    <row r="612" s="22" customFormat="1" ht="76.5" spans="1:30">
      <c r="A612" s="42">
        <v>606</v>
      </c>
      <c r="B612" s="42" t="s">
        <v>28</v>
      </c>
      <c r="C612" s="42" t="s">
        <v>2418</v>
      </c>
      <c r="D612" s="42" t="s">
        <v>2656</v>
      </c>
      <c r="E612" s="44" t="s">
        <v>317</v>
      </c>
      <c r="F612" s="48" t="s">
        <v>2657</v>
      </c>
      <c r="G612" s="54" t="s">
        <v>65</v>
      </c>
      <c r="H612" s="44" t="s">
        <v>66</v>
      </c>
      <c r="I612" s="46" t="s">
        <v>2653</v>
      </c>
      <c r="J612" s="66">
        <f t="shared" si="37"/>
        <v>70</v>
      </c>
      <c r="K612" s="66">
        <f t="shared" si="38"/>
        <v>70</v>
      </c>
      <c r="L612" s="68">
        <v>70</v>
      </c>
      <c r="M612" s="68">
        <v>0</v>
      </c>
      <c r="N612" s="44" t="s">
        <v>125</v>
      </c>
      <c r="O612" s="78">
        <v>27</v>
      </c>
      <c r="P612" s="78">
        <v>97</v>
      </c>
      <c r="Q612" s="78">
        <v>9</v>
      </c>
      <c r="R612" s="78">
        <v>31</v>
      </c>
      <c r="S612" s="48" t="s">
        <v>2654</v>
      </c>
      <c r="T612" s="44" t="s">
        <v>70</v>
      </c>
      <c r="U612" s="44" t="s">
        <v>164</v>
      </c>
      <c r="V612" s="44" t="s">
        <v>72</v>
      </c>
      <c r="W612" s="44" t="s">
        <v>70</v>
      </c>
      <c r="X612" s="44" t="s">
        <v>70</v>
      </c>
      <c r="Y612" s="44" t="s">
        <v>72</v>
      </c>
      <c r="Z612" s="42" t="s">
        <v>1421</v>
      </c>
      <c r="AA612" s="42" t="s">
        <v>2423</v>
      </c>
      <c r="AB612" s="44" t="s">
        <v>72</v>
      </c>
      <c r="AC612" s="97"/>
      <c r="AD612" s="87"/>
    </row>
  </sheetData>
  <autoFilter ref="A5:AD612">
    <extLst/>
  </autoFilter>
  <mergeCells count="44">
    <mergeCell ref="A1:N1"/>
    <mergeCell ref="E2:F2"/>
    <mergeCell ref="G2:H2"/>
    <mergeCell ref="I2:N2"/>
    <mergeCell ref="K3:M3"/>
    <mergeCell ref="O3:S3"/>
    <mergeCell ref="O4:P4"/>
    <mergeCell ref="Q4:R4"/>
    <mergeCell ref="A6:B6"/>
    <mergeCell ref="C7:D7"/>
    <mergeCell ref="C8:D8"/>
    <mergeCell ref="C455:D455"/>
    <mergeCell ref="C456:D456"/>
    <mergeCell ref="C457:D457"/>
    <mergeCell ref="C458:D458"/>
    <mergeCell ref="C459:D459"/>
    <mergeCell ref="C460:D460"/>
    <mergeCell ref="C461:D461"/>
    <mergeCell ref="C462:D462"/>
    <mergeCell ref="C463:D463"/>
    <mergeCell ref="A3:A5"/>
    <mergeCell ref="B3:B5"/>
    <mergeCell ref="E3:E5"/>
    <mergeCell ref="F3:F5"/>
    <mergeCell ref="G3:G5"/>
    <mergeCell ref="H3:H5"/>
    <mergeCell ref="I3:I5"/>
    <mergeCell ref="J3:J5"/>
    <mergeCell ref="K4:K5"/>
    <mergeCell ref="L4:L5"/>
    <mergeCell ref="M4:M5"/>
    <mergeCell ref="N3:N5"/>
    <mergeCell ref="S4:S5"/>
    <mergeCell ref="T3:T5"/>
    <mergeCell ref="U3:U5"/>
    <mergeCell ref="V3:V5"/>
    <mergeCell ref="W3:W5"/>
    <mergeCell ref="X3:X5"/>
    <mergeCell ref="Y3:Y5"/>
    <mergeCell ref="Z3:Z5"/>
    <mergeCell ref="AA3:AA5"/>
    <mergeCell ref="AB3:AB5"/>
    <mergeCell ref="AC3:AC5"/>
    <mergeCell ref="C3:D4"/>
  </mergeCells>
  <dataValidations count="5">
    <dataValidation allowBlank="1" showInputMessage="1" showErrorMessage="1" sqref="U384"/>
    <dataValidation type="decimal" operator="between" allowBlank="1" showInputMessage="1" showErrorMessage="1" error="请输入数值" sqref="L547:L552">
      <formula1>1</formula1>
      <formula2>99999999</formula2>
    </dataValidation>
    <dataValidation type="list" allowBlank="1" showInputMessage="1" showErrorMessage="1" sqref="P331">
      <formula1>INDIRECT($B331)</formula1>
    </dataValidation>
    <dataValidation type="list" allowBlank="1" showInputMessage="1" showErrorMessage="1" sqref="E14 U25 H38 E40 H40 E43 E62 H62 Y66 E67 H67 Y68 Y70 E108 E113 E172 E181 E183 E185 E209 E226 E239 E250 E252 E273 E281 E314 E318 E343 E348 E360 E377 E400 E402 E410 E417 E428 E436 U465 E466 E471 E476 E519 U520 E534 E536 E540 E547 E566 B9:B31 B34:B77 B144:B237 B308:B330 B332:B399 B464:B528 E19:E20 E55:E58 E256:E257 E266:E267 E270:E271 E276:E279 E340:E341 E431:E433 E562:E563 E570:E572 H55:H58 H276:H279 U9:U10 U13:U14 U88:U95 U467:U471 U479:U489 U515:U517 U529:U612 Y36:Y38 Y40:Y42 Y44:Y53 Y59:Y60 Y63:Y64 AB35:AB77 AB276:AB279 T276:Y279">
      <formula1>#REF!</formula1>
    </dataValidation>
    <dataValidation type="list" allowBlank="1" showInputMessage="1" showErrorMessage="1" sqref="O331 Q331">
      <formula1>INDIRECT(#REF!)</formula1>
    </dataValidation>
  </dataValidations>
  <pageMargins left="0.314583333333333" right="0.432638888888889" top="1" bottom="0.472222222222222" header="0.5" footer="0.5"/>
  <pageSetup paperSize="8" scale="75" fitToHeight="0" orientation="landscape" horizontalDpi="600"/>
  <headerFooter/>
  <ignoredErrors>
    <ignoredError sqref="U456:U592 U594:U612 E594:E612 U144:U296 U34:U77 E34:E77 E587:E592 E519:E585 E456:E517 E389:E448 E152:E192 E14:E22 E24:E30 U332:U449 U319:U330 U299:U307 U29:U30 E332:E387 E299:E330 E194:E296" listDataValidation="1"/>
  </ignoredErrors>
</worksheet>
</file>

<file path=docProps/app.xml><?xml version="1.0" encoding="utf-8"?>
<Properties xmlns="http://schemas.openxmlformats.org/officeDocument/2006/extended-properties" xmlns:vt="http://schemas.openxmlformats.org/officeDocument/2006/docPropsVTypes">
  <Company>玉溪市直属党政机关单位</Company>
  <Application>WPS 表格</Application>
  <HeadingPairs>
    <vt:vector size="2" baseType="variant">
      <vt:variant>
        <vt:lpstr>工作表</vt:lpstr>
      </vt:variant>
      <vt:variant>
        <vt:i4>2</vt:i4>
      </vt:variant>
    </vt:vector>
  </HeadingPairs>
  <TitlesOfParts>
    <vt:vector size="2" baseType="lpstr">
      <vt:lpstr>汇总表</vt:lpstr>
      <vt:lpstr>项目表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lenovo</dc:creator>
  <cp:lastModifiedBy>user</cp:lastModifiedBy>
  <dcterms:created xsi:type="dcterms:W3CDTF">2024-11-03T00:08:00Z</dcterms:created>
  <dcterms:modified xsi:type="dcterms:W3CDTF">2024-12-24T14:33:59Z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79E5597C07E14BE89009C352336DD35E_13</vt:lpwstr>
  </property>
  <property fmtid="{D5CDD505-2E9C-101B-9397-08002B2CF9AE}" pid="3" name="KSOProductBuildVer">
    <vt:lpwstr>2052-11.8.2.10624</vt:lpwstr>
  </property>
</Properties>
</file>