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60" tabRatio="819" firstSheet="7" activeTab="11"/>
  </bookViews>
  <sheets>
    <sheet name="1-1玉溪市一般公共预算收入情况表" sheetId="28" r:id="rId1"/>
    <sheet name="1-2玉溪市一般公共预算支出情况表" sheetId="29" r:id="rId2"/>
    <sheet name="1-3市本级一般公共预算收入情况表" sheetId="31" r:id="rId3"/>
    <sheet name="1-4市本级一般公共预算支出情况表（公开到项级）" sheetId="33" r:id="rId4"/>
    <sheet name="1-5市本级一般公共预算基本支出情况表（公开到款级）" sheetId="132" r:id="rId5"/>
    <sheet name="1-6市本级一般公共预算支出表（州、市对下转移支付项目）" sheetId="35" r:id="rId6"/>
    <sheet name="1-7玉溪市分地区税收返还和转移支付预算表" sheetId="36" r:id="rId7"/>
    <sheet name="1-8玉溪市市本级“三公”经费预算财政拨款情况统计表" sheetId="131" r:id="rId8"/>
    <sheet name="2-1玉溪市政府性基金预算收入情况表" sheetId="54" r:id="rId9"/>
    <sheet name="2-2玉溪市政府性基金预算支出情况表" sheetId="55" r:id="rId10"/>
    <sheet name="2-3市本级政府性基金预算收入情况表" sheetId="56" r:id="rId11"/>
    <sheet name="2-4市本级政府性基金预算支出情况表（公开到项级）" sheetId="57" r:id="rId12"/>
    <sheet name="2-5市本级政府性基金支出表（州、市对下转移支付）" sheetId="58" r:id="rId13"/>
    <sheet name="3-1玉溪市国有资本经营收入预算情况表" sheetId="136" r:id="rId14"/>
    <sheet name="3-2玉溪市国有资本经营支出预算情况表" sheetId="137" r:id="rId15"/>
    <sheet name="3-3市本级国有资本经营收入预算情况表" sheetId="138" r:id="rId16"/>
    <sheet name="3-4市本级国有资本经营支出预算情况表（公开到项级）" sheetId="139" r:id="rId17"/>
    <sheet name="3-5 玉溪市国有资本经营预算转移支付表 （分地区）" sheetId="140" r:id="rId18"/>
    <sheet name="3-6 国有资本经营预算转移支付表（分项目）" sheetId="141" r:id="rId19"/>
    <sheet name="4-1玉溪市社会保险基金收入预算情况表" sheetId="142" r:id="rId20"/>
    <sheet name="4-2玉溪市社会保险基金支出预算情况表" sheetId="143" r:id="rId21"/>
    <sheet name="4-3市本级社会保险基金收入预算情况表" sheetId="144" r:id="rId22"/>
    <sheet name="4-4市本级社会保险基金支出预算情况表" sheetId="145" r:id="rId23"/>
    <sheet name="5-1   2022年地方政府债务限额及余额预算情况表" sheetId="146" r:id="rId24"/>
    <sheet name="5-2  2022年地方政府一般债务余额情况表" sheetId="147" r:id="rId25"/>
    <sheet name="5-3  本级2022年地方政府一般债务余额情况表" sheetId="148" r:id="rId26"/>
    <sheet name="5-4 2022年地方政府专项债务余额情况表" sheetId="149" r:id="rId27"/>
    <sheet name="5-5 本级2022年地方政府专项债务余额情况表（本级）" sheetId="150" r:id="rId28"/>
    <sheet name="5-6 地方政府债券发行及还本付息情况表" sheetId="151" r:id="rId29"/>
    <sheet name="5-7 2023年地方政府债务限额提前下达情况表" sheetId="152" r:id="rId30"/>
    <sheet name="5-8 2023年年初新增地方政府债券资金安排表" sheetId="153" r:id="rId31"/>
    <sheet name="6-1重大政策和重点项目绩效目标表" sheetId="133" r:id="rId32"/>
    <sheet name="6-2重点工作情况解释说明汇总表" sheetId="134" r:id="rId33"/>
    <sheet name="Sheet3" sheetId="135" r:id="rId34"/>
  </sheets>
  <externalReferences>
    <externalReference r:id="rId35"/>
    <externalReference r:id="rId36"/>
    <externalReference r:id="rId37"/>
  </externalReferences>
  <definedNames>
    <definedName name="_xlnm._FilterDatabase" localSheetId="0" hidden="1">'1-1玉溪市一般公共预算收入情况表'!$A$4:$F$40</definedName>
    <definedName name="_xlnm._FilterDatabase" localSheetId="1" hidden="1">'1-2玉溪市一般公共预算支出情况表'!$A$3:$F$39</definedName>
    <definedName name="_xlnm._FilterDatabase" localSheetId="2" hidden="1">'1-3市本级一般公共预算收入情况表'!$A$3:$F$40</definedName>
    <definedName name="_xlnm._FilterDatabase" localSheetId="3" hidden="1">'1-4市本级一般公共预算支出情况表（公开到项级）'!$A$3:$G$1355</definedName>
    <definedName name="_xlnm._FilterDatabase" localSheetId="4" hidden="1">'1-5市本级一般公共预算基本支出情况表（公开到款级）'!$A$3:$B$31</definedName>
    <definedName name="_xlnm._FilterDatabase" localSheetId="5" hidden="1">'1-6市本级一般公共预算支出表（州、市对下转移支付项目）'!$A$3:$E$129</definedName>
    <definedName name="_xlnm._FilterDatabase" localSheetId="8" hidden="1">'2-1玉溪市政府性基金预算收入情况表'!$A$3:$F$37</definedName>
    <definedName name="_xlnm._FilterDatabase" localSheetId="9" hidden="1">'2-2玉溪市政府性基金预算支出情况表'!$A$3:$G$269</definedName>
    <definedName name="_xlnm._FilterDatabase" localSheetId="10" hidden="1">'2-3市本级政府性基金预算收入情况表'!$A$3:$F$37</definedName>
    <definedName name="_xlnm._FilterDatabase" localSheetId="11" hidden="1">'2-4市本级政府性基金预算支出情况表（公开到项级）'!$A$3:$G$271</definedName>
    <definedName name="_xlnm._FilterDatabase" localSheetId="13" hidden="1">'3-1玉溪市国有资本经营收入预算情况表'!$A$3:$E$41</definedName>
    <definedName name="_xlnm._FilterDatabase" localSheetId="14" hidden="1">'3-2玉溪市国有资本经营支出预算情况表'!$A$3:$E$28</definedName>
    <definedName name="_xlnm._FilterDatabase" localSheetId="15" hidden="1">'3-3市本级国有资本经营收入预算情况表'!$A$3:$E$35</definedName>
    <definedName name="_xlnm._FilterDatabase" localSheetId="16" hidden="1">'3-4市本级国有资本经营支出预算情况表（公开到项级）'!$A$3:$E$21</definedName>
    <definedName name="_xlnm._FilterDatabase" localSheetId="19" hidden="1">'4-1玉溪市社会保险基金收入预算情况表'!$A$3:$E$48</definedName>
    <definedName name="_xlnm._FilterDatabase" localSheetId="20" hidden="1">'4-2玉溪市社会保险基金支出预算情况表'!$A$3:$E$32</definedName>
    <definedName name="_xlnm._FilterDatabase" localSheetId="21" hidden="1">'4-3市本级社会保险基金收入预算情况表'!$A$3:$E$38</definedName>
    <definedName name="_xlnm._FilterDatabase" localSheetId="22" hidden="1">'4-4市本级社会保险基金支出预算情况表'!$A$3:$F$22</definedName>
    <definedName name="_xlnm._FilterDatabase" localSheetId="12" hidden="1">'2-5市本级政府性基金支出表（州、市对下转移支付）'!$A$3:$E$18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'1-1玉溪市一般公共预算收入情况表'!$B$1:$E$40</definedName>
    <definedName name="_xlnm.Print_Area" localSheetId="1">'1-2玉溪市一般公共预算支出情况表'!$B$1:$E$38</definedName>
    <definedName name="_xlnm.Print_Area" localSheetId="2">'1-3市本级一般公共预算收入情况表'!$B$1:$E$40</definedName>
    <definedName name="_xlnm.Print_Area" localSheetId="3">'1-4市本级一般公共预算支出情况表（公开到项级）'!$B$1:$E$1355</definedName>
    <definedName name="_xlnm.Print_Area" localSheetId="4">'1-5市本级一般公共预算基本支出情况表（公开到款级）'!$A$1:$B$31</definedName>
    <definedName name="_xlnm.Print_Area" localSheetId="5">'1-6市本级一般公共预算支出表（州、市对下转移支付项目）'!$A$1:$C$42,'1-6市本级一般公共预算支出表（州、市对下转移支付项目）'!$A$43:$B$129</definedName>
    <definedName name="_xlnm.Print_Area" localSheetId="6">'1-7玉溪市分地区税收返还和转移支付预算表'!$A$1:$D$15</definedName>
    <definedName name="_xlnm.Print_Area" localSheetId="8">'2-1玉溪市政府性基金预算收入情况表'!$B$1:$E$37</definedName>
    <definedName name="_xlnm.Print_Area" localSheetId="9">'2-2玉溪市政府性基金预算支出情况表'!$B$1:$E$269</definedName>
    <definedName name="_xlnm.Print_Area" localSheetId="10">'2-3市本级政府性基金预算收入情况表'!$B$1:$E$37</definedName>
    <definedName name="_xlnm.Print_Area" localSheetId="11">'2-4市本级政府性基金预算支出情况表（公开到项级）'!$B$1:$E$271</definedName>
    <definedName name="_xlnm.Print_Area" localSheetId="12">'2-5市本级政府性基金支出表（州、市对下转移支付）'!$A$1:$D$15</definedName>
    <definedName name="_xlnm.Print_Area" localSheetId="13">'3-1玉溪市国有资本经营收入预算情况表'!$A$1:$D$41</definedName>
    <definedName name="_xlnm.Print_Area" localSheetId="14">'3-2玉溪市国有资本经营支出预算情况表'!$A$1:$D$28</definedName>
    <definedName name="_xlnm.Print_Area" localSheetId="15">'3-3市本级国有资本经营收入预算情况表'!$A$1:$D$35</definedName>
    <definedName name="_xlnm.Print_Area" localSheetId="16">'3-4市本级国有资本经营支出预算情况表（公开到项级）'!$A$1:$D$21</definedName>
    <definedName name="_xlnm.Print_Area" localSheetId="19">'4-1玉溪市社会保险基金收入预算情况表'!$A$1:$D$38</definedName>
    <definedName name="_xlnm.Print_Area" localSheetId="20">'4-2玉溪市社会保险基金支出预算情况表'!$A$1:$D$22</definedName>
    <definedName name="_xlnm.Print_Area" localSheetId="21">'4-3市本级社会保险基金收入预算情况表'!$A$1:$D$38</definedName>
    <definedName name="_xlnm.Print_Area" localSheetId="22">'4-4市本级社会保险基金支出预算情况表'!$A$1:$D$22</definedName>
    <definedName name="_xlnm.Print_Area" localSheetId="31">'6-1重大政策和重点项目绩效目标表'!$A$1:$J$54</definedName>
    <definedName name="_xlnm.Print_Titles" localSheetId="0">'1-1玉溪市一般公共预算收入情况表'!$2:$4</definedName>
    <definedName name="_xlnm.Print_Titles" localSheetId="1">'1-2玉溪市一般公共预算支出情况表'!$1:$3</definedName>
    <definedName name="_xlnm.Print_Titles" localSheetId="2">'1-3市本级一般公共预算收入情况表'!$1:$3</definedName>
    <definedName name="_xlnm.Print_Titles" localSheetId="3">'1-4市本级一般公共预算支出情况表（公开到项级）'!$1:$3</definedName>
    <definedName name="_xlnm.Print_Titles" localSheetId="4">'1-5市本级一般公共预算基本支出情况表（公开到款级）'!$1:$3</definedName>
    <definedName name="_xlnm.Print_Titles" localSheetId="5">'1-6市本级一般公共预算支出表（州、市对下转移支付项目）'!$1:$3</definedName>
    <definedName name="_xlnm.Print_Titles" localSheetId="6">'1-7玉溪市分地区税收返还和转移支付预算表'!$1:$3</definedName>
    <definedName name="_xlnm.Print_Titles" localSheetId="8">'2-1玉溪市政府性基金预算收入情况表'!$1:$3</definedName>
    <definedName name="_xlnm.Print_Titles" localSheetId="9">'2-2玉溪市政府性基金预算支出情况表'!$1:$3</definedName>
    <definedName name="_xlnm.Print_Titles" localSheetId="10">'2-3市本级政府性基金预算收入情况表'!$1:$3</definedName>
    <definedName name="_xlnm.Print_Titles" localSheetId="11">'2-4市本级政府性基金预算支出情况表（公开到项级）'!$1:$3</definedName>
    <definedName name="_xlnm.Print_Titles" localSheetId="12">'2-5市本级政府性基金支出表（州、市对下转移支付）'!$1:$3</definedName>
    <definedName name="_xlnm.Print_Titles" localSheetId="13">'3-1玉溪市国有资本经营收入预算情况表'!$1:$3</definedName>
    <definedName name="_xlnm.Print_Titles" localSheetId="14">'3-2玉溪市国有资本经营支出预算情况表'!$1:$3</definedName>
    <definedName name="_xlnm.Print_Titles" localSheetId="15">'3-3市本级国有资本经营收入预算情况表'!$1:$3</definedName>
    <definedName name="_xlnm.Print_Titles" localSheetId="19">'4-1玉溪市社会保险基金收入预算情况表'!$1:$3</definedName>
    <definedName name="_xlnm.Print_Titles" localSheetId="21">'4-3市本级社会保险基金收入预算情况表'!$1:$3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workbook>
</file>

<file path=xl/comments1.xml><?xml version="1.0" encoding="utf-8"?>
<comments xmlns="http://schemas.openxmlformats.org/spreadsheetml/2006/main">
  <authors>
    <author>eeeee</author>
  </authors>
  <commentList>
    <comment ref="C34" authorId="0">
      <text>
        <r>
          <rPr>
            <sz val="9"/>
            <rFont val="宋体"/>
            <charset val="134"/>
          </rPr>
          <t>需调整上解，收入大于支出9405，减少县区上解预计。实际情况是彩票、城市建设、污水等收入未全部安排支出，有结余</t>
        </r>
      </text>
    </comment>
  </commentList>
</comments>
</file>

<file path=xl/sharedStrings.xml><?xml version="1.0" encoding="utf-8"?>
<sst xmlns="http://schemas.openxmlformats.org/spreadsheetml/2006/main" count="5337" uniqueCount="3564">
  <si>
    <t>附件1</t>
  </si>
  <si>
    <t>1-1  2023年玉溪市一般公共预算收入情况表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</si>
  <si>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</si>
  <si>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</si>
  <si>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</si>
  <si>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</si>
  <si>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</si>
  <si>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</si>
  <si>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</si>
  <si>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</si>
  <si>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</si>
  <si>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</si>
  <si>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</si>
  <si>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</si>
  <si>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</si>
  <si>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</si>
  <si>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</si>
  <si>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</si>
  <si>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</si>
  <si>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</si>
  <si>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</si>
  <si>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</si>
  <si>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</si>
  <si>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</si>
  <si>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</si>
  <si>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</si>
  <si>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</si>
  <si>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</si>
  <si>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</si>
  <si>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</si>
  <si>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</si>
  <si>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</si>
  <si>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</si>
  <si>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</si>
  <si>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</si>
  <si>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</si>
  <si>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</si>
  <si>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</si>
  <si>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</si>
  <si>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</si>
  <si>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</si>
  <si>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</si>
  <si>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</si>
  <si>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</si>
  <si>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</si>
  <si>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</si>
  <si>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</si>
  <si>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</si>
  <si>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</si>
  <si>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</si>
  <si>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</si>
  <si>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</si>
  <si>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</si>
  <si>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</si>
  <si>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</si>
  <si>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</si>
  <si>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</si>
  <si>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</si>
  <si>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</si>
  <si>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</si>
  <si>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</si>
  <si>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</si>
  <si>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</si>
  <si>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</si>
  <si>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</si>
  <si>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</si>
  <si>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</si>
  <si>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t>
  </si>
  <si>
    <t xml:space="preserve">   动用预算稳定调节基金</t>
  </si>
  <si>
    <t>各项收入合计</t>
  </si>
  <si>
    <t>1-2 2023年玉溪市一般公共预算支出情况表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</si>
  <si>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</si>
  <si>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</si>
  <si>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</si>
  <si>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</si>
  <si>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</si>
  <si>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</si>
  <si>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</si>
  <si>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</si>
  <si>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</si>
  <si>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</si>
  <si>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</si>
  <si>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</si>
  <si>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</si>
  <si>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</si>
  <si>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</si>
  <si>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</si>
  <si>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</si>
  <si>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</si>
  <si>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</si>
  <si>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</si>
  <si>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</si>
  <si>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</si>
  <si>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</si>
  <si>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</si>
  <si>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</si>
  <si>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</si>
  <si>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</si>
  <si>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</si>
  <si>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</si>
  <si>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</si>
  <si>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</si>
  <si>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</si>
  <si>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</si>
  <si>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</si>
  <si>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</si>
  <si>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</si>
  <si>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</si>
  <si>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</si>
  <si>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</si>
  <si>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</si>
  <si>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</si>
  <si>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</si>
  <si>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</si>
  <si>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</si>
  <si>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</si>
  <si>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</si>
  <si>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</si>
  <si>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</si>
  <si>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</si>
  <si>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</si>
  <si>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</si>
  <si>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</si>
  <si>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</si>
  <si>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</si>
  <si>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</si>
  <si>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</si>
  <si>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</si>
  <si>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</si>
  <si>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</si>
  <si>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2023年市本级一般公共预算收入情况表</t>
  </si>
  <si>
    <t>2022年预算数</t>
  </si>
  <si>
    <t>比上年预算数增长%</t>
  </si>
  <si>
    <r>
      <rPr>
        <sz val="14"/>
        <rFont val="宋体"/>
        <charset val="134"/>
      </rPr>
      <t>10199</t>
    </r>
  </si>
  <si>
    <t>市本级一般公共预算收入</t>
  </si>
  <si>
    <t xml:space="preserve">   上解收入</t>
  </si>
  <si>
    <t>1-4 2023年市本级一般公共预算支出情况表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</si>
  <si>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</si>
  <si>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</si>
  <si>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</si>
  <si>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</si>
  <si>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</si>
  <si>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</si>
  <si>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</si>
  <si>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</si>
  <si>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</si>
  <si>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</si>
  <si>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</si>
  <si>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</si>
  <si>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</si>
  <si>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</si>
  <si>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</si>
  <si>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</si>
  <si>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</si>
  <si>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</si>
  <si>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</si>
  <si>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</si>
  <si>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</si>
  <si>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</si>
  <si>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</si>
  <si>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</si>
  <si>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</si>
  <si>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</si>
  <si>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</si>
  <si>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</si>
  <si>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</si>
  <si>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</si>
  <si>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</si>
  <si>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</si>
  <si>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</si>
  <si>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</si>
  <si>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</si>
  <si>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</si>
  <si>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</si>
  <si>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</si>
  <si>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</si>
  <si>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</si>
  <si>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</si>
  <si>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</si>
  <si>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</si>
  <si>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</si>
  <si>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</si>
  <si>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</si>
  <si>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</si>
  <si>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</si>
  <si>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</si>
  <si>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</si>
  <si>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</si>
  <si>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</si>
  <si>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</si>
  <si>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</si>
  <si>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</si>
  <si>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</si>
  <si>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</si>
  <si>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</si>
  <si>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</si>
  <si>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</si>
  <si>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</si>
  <si>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</si>
  <si>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</si>
  <si>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</si>
  <si>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</si>
  <si>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</si>
  <si>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</si>
  <si>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</si>
  <si>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</si>
  <si>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</si>
  <si>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</si>
  <si>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</si>
  <si>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</si>
  <si>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</si>
  <si>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</si>
  <si>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</si>
  <si>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</si>
  <si>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</si>
  <si>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</si>
  <si>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</si>
  <si>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</si>
  <si>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</si>
  <si>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</si>
  <si>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</si>
  <si>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</si>
  <si>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</si>
  <si>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</si>
  <si>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</si>
  <si>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</si>
  <si>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</si>
  <si>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</si>
  <si>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</si>
  <si>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</si>
  <si>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</si>
  <si>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</si>
  <si>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</si>
  <si>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</si>
  <si>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</si>
  <si>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</si>
  <si>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</si>
  <si>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</si>
  <si>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</si>
  <si>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</si>
  <si>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</si>
  <si>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</si>
  <si>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</si>
  <si>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</si>
  <si>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</si>
  <si>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</si>
  <si>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</si>
  <si>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</si>
  <si>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</si>
  <si>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</si>
  <si>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</si>
  <si>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</si>
  <si>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</si>
  <si>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</si>
  <si>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</si>
  <si>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</si>
  <si>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</si>
  <si>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</si>
  <si>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</si>
  <si>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</si>
  <si>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</si>
  <si>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</si>
  <si>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</si>
  <si>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</si>
  <si>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</si>
  <si>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</si>
  <si>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</si>
  <si>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</si>
  <si>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</si>
  <si>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</si>
  <si>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</si>
  <si>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</si>
  <si>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</si>
  <si>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</si>
  <si>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</si>
  <si>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</si>
  <si>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</si>
  <si>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</si>
  <si>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</si>
  <si>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</si>
  <si>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</si>
  <si>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</si>
  <si>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</si>
  <si>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</si>
  <si>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</si>
  <si>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</si>
  <si>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</si>
  <si>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</si>
  <si>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</si>
  <si>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</si>
  <si>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</si>
  <si>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</si>
  <si>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</si>
  <si>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</si>
  <si>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</si>
  <si>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</si>
  <si>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</si>
  <si>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</si>
  <si>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</si>
  <si>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</si>
  <si>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</si>
  <si>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</si>
  <si>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</si>
  <si>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</si>
  <si>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</si>
  <si>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</si>
  <si>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</si>
  <si>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</si>
  <si>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</si>
  <si>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</si>
  <si>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</si>
  <si>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</si>
  <si>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</si>
  <si>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</si>
  <si>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</si>
  <si>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</si>
  <si>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</si>
  <si>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</si>
  <si>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</si>
  <si>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</si>
  <si>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</si>
  <si>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</si>
  <si>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</si>
  <si>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</si>
  <si>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</si>
  <si>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</si>
  <si>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</si>
  <si>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</si>
  <si>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</si>
  <si>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</si>
  <si>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</si>
  <si>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</si>
  <si>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</si>
  <si>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</si>
  <si>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</si>
  <si>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</si>
  <si>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</si>
  <si>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</si>
  <si>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</si>
  <si>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</si>
  <si>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</si>
  <si>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</si>
  <si>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</si>
  <si>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</si>
  <si>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</si>
  <si>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</si>
  <si>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</si>
  <si>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</si>
  <si>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</si>
  <si>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</si>
  <si>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</si>
  <si>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</si>
  <si>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</si>
  <si>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</si>
  <si>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</si>
  <si>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</si>
  <si>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</si>
  <si>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</si>
  <si>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</si>
  <si>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</si>
  <si>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</si>
  <si>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</si>
  <si>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</si>
  <si>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</si>
  <si>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</si>
  <si>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</si>
  <si>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</si>
  <si>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</si>
  <si>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</si>
  <si>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</si>
  <si>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</si>
  <si>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</si>
  <si>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</si>
  <si>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</si>
  <si>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</si>
  <si>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</si>
  <si>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</si>
  <si>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</si>
  <si>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</si>
  <si>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</si>
  <si>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</si>
  <si>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</si>
  <si>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</si>
  <si>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</si>
  <si>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</si>
  <si>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</si>
  <si>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</si>
  <si>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</si>
  <si>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</si>
  <si>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</si>
  <si>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</si>
  <si>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</si>
  <si>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</si>
  <si>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</si>
  <si>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</si>
  <si>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</si>
  <si>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</si>
  <si>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</si>
  <si>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</si>
  <si>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</si>
  <si>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</si>
  <si>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</si>
  <si>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</si>
  <si>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</si>
  <si>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</si>
  <si>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</si>
  <si>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</si>
  <si>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</si>
  <si>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</si>
  <si>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</si>
  <si>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</si>
  <si>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</si>
  <si>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</si>
  <si>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</si>
  <si>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</si>
  <si>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</si>
  <si>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</si>
  <si>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</si>
  <si>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</si>
  <si>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</si>
  <si>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</si>
  <si>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</si>
  <si>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</si>
  <si>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</si>
  <si>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</si>
  <si>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</si>
  <si>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</si>
  <si>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</si>
  <si>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</si>
  <si>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</si>
  <si>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</si>
  <si>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</si>
  <si>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</si>
  <si>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</si>
  <si>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</si>
  <si>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</si>
  <si>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</si>
  <si>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</si>
  <si>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</si>
  <si>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</si>
  <si>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</si>
  <si>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</si>
  <si>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</si>
  <si>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</si>
  <si>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</si>
  <si>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</si>
  <si>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</si>
  <si>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</si>
  <si>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</si>
  <si>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</si>
  <si>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</si>
  <si>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</si>
  <si>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</si>
  <si>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</si>
  <si>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</si>
  <si>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</si>
  <si>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</si>
  <si>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</si>
  <si>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</si>
  <si>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</si>
  <si>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</si>
  <si>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</si>
  <si>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</si>
  <si>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</si>
  <si>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</si>
  <si>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</si>
  <si>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</si>
  <si>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</si>
  <si>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</si>
  <si>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</si>
  <si>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</si>
  <si>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</si>
  <si>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</si>
  <si>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</si>
  <si>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</si>
  <si>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</si>
  <si>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</si>
  <si>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</si>
  <si>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</si>
  <si>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</si>
  <si>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</si>
  <si>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</si>
  <si>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</si>
  <si>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</si>
  <si>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</si>
  <si>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</si>
  <si>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</si>
  <si>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</si>
  <si>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</si>
  <si>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</si>
  <si>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</si>
  <si>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</si>
  <si>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</si>
  <si>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</si>
  <si>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</si>
  <si>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</si>
  <si>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</si>
  <si>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</si>
  <si>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</si>
  <si>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</si>
  <si>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</si>
  <si>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</si>
  <si>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</si>
  <si>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</si>
  <si>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</si>
  <si>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</si>
  <si>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</si>
  <si>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</si>
  <si>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</si>
  <si>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</si>
  <si>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</si>
  <si>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</si>
  <si>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</si>
  <si>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</si>
  <si>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</si>
  <si>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</si>
  <si>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</si>
  <si>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</si>
  <si>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</si>
  <si>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</si>
  <si>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</si>
  <si>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市对下专项转移支付补助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</si>
  <si>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</si>
  <si>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</si>
  <si>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</si>
  <si>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</si>
  <si>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</si>
  <si>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</si>
  <si>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</si>
  <si>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</si>
  <si>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</si>
  <si>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</si>
  <si>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</si>
  <si>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</si>
  <si>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</si>
  <si>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</si>
  <si>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</si>
  <si>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</si>
  <si>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</si>
  <si>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</si>
  <si>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</si>
  <si>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</si>
  <si>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</si>
  <si>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</si>
  <si>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</si>
  <si>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</si>
  <si>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</si>
  <si>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</si>
  <si>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</si>
  <si>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</si>
  <si>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</si>
  <si>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</si>
  <si>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</si>
  <si>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</si>
  <si>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</si>
  <si>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</si>
  <si>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</si>
  <si>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</si>
  <si>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</si>
  <si>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</si>
  <si>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</si>
  <si>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</si>
  <si>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</si>
  <si>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</si>
  <si>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</si>
  <si>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</si>
  <si>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</si>
  <si>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</si>
  <si>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</si>
  <si>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</si>
  <si>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</si>
  <si>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</si>
  <si>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</si>
  <si>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</si>
  <si>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</si>
  <si>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</si>
  <si>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</si>
  <si>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</si>
  <si>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</si>
  <si>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</si>
  <si>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</si>
  <si>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</si>
  <si>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</si>
  <si>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</si>
  <si>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</si>
  <si>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</si>
  <si>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</si>
  <si>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</si>
  <si>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</si>
  <si>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</si>
  <si>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</si>
  <si>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</si>
  <si>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</si>
  <si>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</si>
  <si>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</si>
  <si>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</si>
  <si>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</si>
  <si>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</si>
  <si>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</si>
  <si>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</si>
  <si>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</si>
  <si>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</si>
  <si>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</si>
  <si>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</si>
  <si>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</si>
  <si>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</si>
  <si>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</si>
  <si>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</si>
  <si>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</si>
  <si>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</si>
  <si>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</si>
  <si>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</si>
  <si>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</si>
  <si>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</si>
  <si>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</si>
  <si>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</si>
  <si>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</si>
  <si>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</si>
  <si>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</si>
  <si>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</si>
  <si>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</si>
  <si>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</si>
  <si>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</si>
  <si>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</si>
  <si>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</si>
  <si>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</si>
  <si>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</si>
  <si>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</si>
  <si>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</si>
  <si>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</si>
  <si>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</si>
  <si>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</si>
  <si>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</si>
  <si>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</si>
  <si>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</si>
  <si>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</si>
  <si>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</si>
  <si>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</si>
  <si>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</si>
  <si>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</si>
  <si>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</si>
  <si>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</si>
  <si>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</si>
  <si>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</si>
  <si>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</si>
  <si>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</si>
  <si>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</si>
  <si>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</si>
  <si>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</si>
  <si>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</si>
  <si>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</si>
  <si>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</si>
  <si>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</si>
  <si>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</si>
  <si>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</si>
  <si>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</si>
  <si>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</si>
  <si>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</si>
  <si>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</si>
  <si>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</si>
  <si>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</si>
  <si>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</si>
  <si>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</si>
  <si>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</si>
  <si>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</si>
  <si>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</si>
  <si>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</si>
  <si>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</si>
  <si>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</si>
  <si>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</si>
  <si>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</si>
  <si>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</si>
  <si>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</si>
  <si>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</si>
  <si>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</si>
  <si>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</si>
  <si>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</si>
  <si>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</si>
  <si>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</si>
  <si>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</si>
  <si>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</si>
  <si>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</si>
  <si>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</si>
  <si>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</si>
  <si>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</si>
  <si>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</si>
  <si>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</si>
  <si>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</si>
  <si>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</si>
  <si>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</si>
  <si>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</si>
  <si>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</si>
  <si>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</si>
  <si>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</si>
  <si>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</si>
  <si>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</si>
  <si>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</si>
  <si>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</si>
  <si>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</si>
  <si>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</si>
  <si>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</si>
  <si>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</si>
  <si>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</si>
  <si>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</si>
  <si>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</si>
  <si>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</si>
  <si>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</si>
  <si>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市对下一般性转移支付补助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</si>
  <si>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</si>
  <si>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</si>
  <si>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</si>
  <si>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</si>
  <si>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</si>
  <si>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</si>
  <si>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</si>
  <si>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</si>
  <si>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</si>
  <si>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</si>
  <si>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</si>
  <si>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</si>
  <si>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</si>
  <si>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</si>
  <si>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</si>
  <si>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</si>
  <si>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</si>
  <si>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</si>
  <si>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</si>
  <si>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</si>
  <si>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</si>
  <si>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</si>
  <si>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</si>
  <si>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</si>
  <si>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</si>
  <si>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</si>
  <si>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</si>
  <si>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</si>
  <si>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</si>
  <si>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</si>
  <si>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</si>
  <si>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</si>
  <si>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</si>
  <si>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</si>
  <si>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</si>
  <si>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</si>
  <si>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</si>
  <si>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</si>
  <si>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</si>
  <si>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</si>
  <si>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</si>
  <si>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</si>
  <si>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</si>
  <si>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</si>
  <si>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</si>
  <si>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</si>
  <si>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</si>
  <si>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</si>
  <si>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</si>
  <si>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</si>
  <si>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</si>
  <si>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</si>
  <si>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</si>
  <si>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</si>
  <si>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</si>
  <si>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</si>
  <si>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</si>
  <si>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</si>
  <si>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</si>
  <si>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</si>
  <si>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</si>
  <si>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</si>
  <si>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</si>
  <si>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</si>
  <si>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</si>
  <si>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</si>
  <si>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</si>
  <si>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</si>
  <si>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</si>
  <si>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</si>
  <si>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</si>
  <si>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</si>
  <si>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</si>
  <si>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</si>
  <si>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</si>
  <si>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</si>
  <si>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</si>
  <si>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</si>
  <si>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</si>
  <si>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</si>
  <si>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</si>
  <si>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</si>
  <si>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</si>
  <si>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</si>
  <si>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</si>
  <si>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</si>
  <si>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</si>
  <si>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</si>
  <si>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</si>
  <si>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</si>
  <si>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</si>
  <si>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</si>
  <si>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</si>
  <si>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</si>
  <si>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</si>
  <si>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</si>
  <si>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</si>
  <si>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</si>
  <si>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</si>
  <si>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</si>
  <si>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</si>
  <si>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</si>
  <si>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</si>
  <si>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</si>
  <si>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市对下一般性转移支付补助（义务教育）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</si>
  <si>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</si>
  <si>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</si>
  <si>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</si>
  <si>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</si>
  <si>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</si>
  <si>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</si>
  <si>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</si>
  <si>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</si>
  <si>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</si>
  <si>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</si>
  <si>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</si>
  <si>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</si>
  <si>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</si>
  <si>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</si>
  <si>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</si>
  <si>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</si>
  <si>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</si>
  <si>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</si>
  <si>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</si>
  <si>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</si>
  <si>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</si>
  <si>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</si>
  <si>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</si>
  <si>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</si>
  <si>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</si>
  <si>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</si>
  <si>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</si>
  <si>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</si>
  <si>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</si>
  <si>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</si>
  <si>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</si>
  <si>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</si>
  <si>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</si>
  <si>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</si>
  <si>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</si>
  <si>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</si>
  <si>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</si>
  <si>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</si>
  <si>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</si>
  <si>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</si>
  <si>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</si>
  <si>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</si>
  <si>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</si>
  <si>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</si>
  <si>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</si>
  <si>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</si>
  <si>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</si>
  <si>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</si>
  <si>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</si>
  <si>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</si>
  <si>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</si>
  <si>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</si>
  <si>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</si>
  <si>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</si>
  <si>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</si>
  <si>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</si>
  <si>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</si>
  <si>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</si>
  <si>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</si>
  <si>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</si>
  <si>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</si>
  <si>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</si>
  <si>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</si>
  <si>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</si>
  <si>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</si>
  <si>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</si>
  <si>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</si>
  <si>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</si>
  <si>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</si>
  <si>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</si>
  <si>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</si>
  <si>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</si>
  <si>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</si>
  <si>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</si>
  <si>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</si>
  <si>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</si>
  <si>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</si>
  <si>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</si>
  <si>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</si>
  <si>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</si>
  <si>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</si>
  <si>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</si>
  <si>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</si>
  <si>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</si>
  <si>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</si>
  <si>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</si>
  <si>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</si>
  <si>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</si>
  <si>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</si>
  <si>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</si>
  <si>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</si>
  <si>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</si>
  <si>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</si>
  <si>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</si>
  <si>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</si>
  <si>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</si>
  <si>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</si>
  <si>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</si>
  <si>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</si>
  <si>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</si>
  <si>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</si>
  <si>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</si>
  <si>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</si>
  <si>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</si>
  <si>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</si>
  <si>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</si>
  <si>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</si>
  <si>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</si>
  <si>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</si>
  <si>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</si>
  <si>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</si>
  <si>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</si>
  <si>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</si>
  <si>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</si>
  <si>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</si>
  <si>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</si>
  <si>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</si>
  <si>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</si>
  <si>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</si>
  <si>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</si>
  <si>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</si>
  <si>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</si>
  <si>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</si>
  <si>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</si>
  <si>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</si>
  <si>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</si>
  <si>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</si>
  <si>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</si>
  <si>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</si>
  <si>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</si>
  <si>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</si>
  <si>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</si>
  <si>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</si>
  <si>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</si>
  <si>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</si>
  <si>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</si>
  <si>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</si>
  <si>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</si>
  <si>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</si>
  <si>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</si>
  <si>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</si>
  <si>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</si>
  <si>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</si>
  <si>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</si>
  <si>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</si>
  <si>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</si>
  <si>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</si>
  <si>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</si>
  <si>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</si>
  <si>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</si>
  <si>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</si>
  <si>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</si>
  <si>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</si>
  <si>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</si>
  <si>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</si>
  <si>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</si>
  <si>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</si>
  <si>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</si>
  <si>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</si>
  <si>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</si>
  <si>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</si>
  <si>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</si>
  <si>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</si>
  <si>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</si>
  <si>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</si>
  <si>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</si>
  <si>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</si>
  <si>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</si>
  <si>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</si>
  <si>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</si>
  <si>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</si>
  <si>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</si>
  <si>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</si>
  <si>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</si>
  <si>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</si>
  <si>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</si>
  <si>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</si>
  <si>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</si>
  <si>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</si>
  <si>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</si>
  <si>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</si>
  <si>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</si>
  <si>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</si>
  <si>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</si>
  <si>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</si>
  <si>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</si>
  <si>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</si>
  <si>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</si>
  <si>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</si>
  <si>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</si>
  <si>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</si>
  <si>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</si>
  <si>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</si>
  <si>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</si>
  <si>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</si>
  <si>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</si>
  <si>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</si>
  <si>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</si>
  <si>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</si>
  <si>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</si>
  <si>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</si>
  <si>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</si>
  <si>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</si>
  <si>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</si>
  <si>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</si>
  <si>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</si>
  <si>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</si>
  <si>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</si>
  <si>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</si>
  <si>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</si>
  <si>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</si>
  <si>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</si>
  <si>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</si>
  <si>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</si>
  <si>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</si>
  <si>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</si>
  <si>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</si>
  <si>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</si>
  <si>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</si>
  <si>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</si>
  <si>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</si>
  <si>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</si>
  <si>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</si>
  <si>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</si>
  <si>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</si>
  <si>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</si>
  <si>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</si>
  <si>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</si>
  <si>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</si>
  <si>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</si>
  <si>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</si>
  <si>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</si>
  <si>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</si>
  <si>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</si>
  <si>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</si>
  <si>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</si>
  <si>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</si>
  <si>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</si>
  <si>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</si>
  <si>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</si>
  <si>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</si>
  <si>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</si>
  <si>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</si>
  <si>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</si>
  <si>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</si>
  <si>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</si>
  <si>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</si>
  <si>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</si>
  <si>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</si>
  <si>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</si>
  <si>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</si>
  <si>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</si>
  <si>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</si>
  <si>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</si>
  <si>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</si>
  <si>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</si>
  <si>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</si>
  <si>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</si>
  <si>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</si>
  <si>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</si>
  <si>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</si>
  <si>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</si>
  <si>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</si>
  <si>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</si>
  <si>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</si>
  <si>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</si>
  <si>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</si>
  <si>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</si>
  <si>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</si>
  <si>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</si>
  <si>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</si>
  <si>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</si>
  <si>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</si>
  <si>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</si>
  <si>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</si>
  <si>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</si>
  <si>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</si>
  <si>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</si>
  <si>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</si>
  <si>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</si>
  <si>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</si>
  <si>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</si>
  <si>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</si>
  <si>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</si>
  <si>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</si>
  <si>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</si>
  <si>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</si>
  <si>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</si>
  <si>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</si>
  <si>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</si>
  <si>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</si>
  <si>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</si>
  <si>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</si>
  <si>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</si>
  <si>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</si>
  <si>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</si>
  <si>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</si>
  <si>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</si>
  <si>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</si>
  <si>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</si>
  <si>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</si>
  <si>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</si>
  <si>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</si>
  <si>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</si>
  <si>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</si>
  <si>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</si>
  <si>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</si>
  <si>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</si>
  <si>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</si>
  <si>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</si>
  <si>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</si>
  <si>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</si>
  <si>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</si>
  <si>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</si>
  <si>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</si>
  <si>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</si>
  <si>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</si>
  <si>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</si>
  <si>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</si>
  <si>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</si>
  <si>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</si>
  <si>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</si>
  <si>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</si>
  <si>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</si>
  <si>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</si>
  <si>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</si>
  <si>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</si>
  <si>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</si>
  <si>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</si>
  <si>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</si>
  <si>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</si>
  <si>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</si>
  <si>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</si>
  <si>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</si>
  <si>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</si>
  <si>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</si>
  <si>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</si>
  <si>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</si>
  <si>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</si>
  <si>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</si>
  <si>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</si>
  <si>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</si>
  <si>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</si>
  <si>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</si>
  <si>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</si>
  <si>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</si>
  <si>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</si>
  <si>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</si>
  <si>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</si>
  <si>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</si>
  <si>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</si>
  <si>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</si>
  <si>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</si>
  <si>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</si>
  <si>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</si>
  <si>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</si>
  <si>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</si>
  <si>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</si>
  <si>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</si>
  <si>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</si>
  <si>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</si>
  <si>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</si>
  <si>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</si>
  <si>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</si>
  <si>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</si>
  <si>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</si>
  <si>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</si>
  <si>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</si>
  <si>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</si>
  <si>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</si>
  <si>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</si>
  <si>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</si>
  <si>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</si>
  <si>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</si>
  <si>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</si>
  <si>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</si>
  <si>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</si>
  <si>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</si>
  <si>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</si>
  <si>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</si>
  <si>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</si>
  <si>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</si>
  <si>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</si>
  <si>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</si>
  <si>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</si>
  <si>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</si>
  <si>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</si>
  <si>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</si>
  <si>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</si>
  <si>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</si>
  <si>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</si>
  <si>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</si>
  <si>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</si>
  <si>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</si>
  <si>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</si>
  <si>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</si>
  <si>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</si>
  <si>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</si>
  <si>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</si>
  <si>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</si>
  <si>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</si>
  <si>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</si>
  <si>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</si>
  <si>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</si>
  <si>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</si>
  <si>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</si>
  <si>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</si>
  <si>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</si>
  <si>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</si>
  <si>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</si>
  <si>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</si>
  <si>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</si>
  <si>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</si>
  <si>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</si>
  <si>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</si>
  <si>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</si>
  <si>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</si>
  <si>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</si>
  <si>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</si>
  <si>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</si>
  <si>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</si>
  <si>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</si>
  <si>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</si>
  <si>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</si>
  <si>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</si>
  <si>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</si>
  <si>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</si>
  <si>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</si>
  <si>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</si>
  <si>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市对下一般性转移支付补助（基本养老保险和低保）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</si>
  <si>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</si>
  <si>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</si>
  <si>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</si>
  <si>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</si>
  <si>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</si>
  <si>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</si>
  <si>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</si>
  <si>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</si>
  <si>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</si>
  <si>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</si>
  <si>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</si>
  <si>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</si>
  <si>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</si>
  <si>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</si>
  <si>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</si>
  <si>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</si>
  <si>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</si>
  <si>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</si>
  <si>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</si>
  <si>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</si>
  <si>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</si>
  <si>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</si>
  <si>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</si>
  <si>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</si>
  <si>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</si>
  <si>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</si>
  <si>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</si>
  <si>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</si>
  <si>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</si>
  <si>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</si>
  <si>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</si>
  <si>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</si>
  <si>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</si>
  <si>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</si>
  <si>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</si>
  <si>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</si>
  <si>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</si>
  <si>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</si>
  <si>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</si>
  <si>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</si>
  <si>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</si>
  <si>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</si>
  <si>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</si>
  <si>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</si>
  <si>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</si>
  <si>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</si>
  <si>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</si>
  <si>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</si>
  <si>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</si>
  <si>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</si>
  <si>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</si>
  <si>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</si>
  <si>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</si>
  <si>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</si>
  <si>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</si>
  <si>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</si>
  <si>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</si>
  <si>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</si>
  <si>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</si>
  <si>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</si>
  <si>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</si>
  <si>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</si>
  <si>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</si>
  <si>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</si>
  <si>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</si>
  <si>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</si>
  <si>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</si>
  <si>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</si>
  <si>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</si>
  <si>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</si>
  <si>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</si>
  <si>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</si>
  <si>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</si>
  <si>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</si>
  <si>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</si>
  <si>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</si>
  <si>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</si>
  <si>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</si>
  <si>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</si>
  <si>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</si>
  <si>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</si>
  <si>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</si>
  <si>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</si>
  <si>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</si>
  <si>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</si>
  <si>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</si>
  <si>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</si>
  <si>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</si>
  <si>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</si>
  <si>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</si>
  <si>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</si>
  <si>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</si>
  <si>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</si>
  <si>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</si>
  <si>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</si>
  <si>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</si>
  <si>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</si>
  <si>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</si>
  <si>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</si>
  <si>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</si>
  <si>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</si>
  <si>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</si>
  <si>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</si>
  <si>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</si>
  <si>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</si>
  <si>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</si>
  <si>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</si>
  <si>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</si>
  <si>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</si>
  <si>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</si>
  <si>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</si>
  <si>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</si>
  <si>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</si>
  <si>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</si>
  <si>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</si>
  <si>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</si>
  <si>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</si>
  <si>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</si>
  <si>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</si>
  <si>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</si>
  <si>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</si>
  <si>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</si>
  <si>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</si>
  <si>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</si>
  <si>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</si>
  <si>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</si>
  <si>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</si>
  <si>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</si>
  <si>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</si>
  <si>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</si>
  <si>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</si>
  <si>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</si>
  <si>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</si>
  <si>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</si>
  <si>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</si>
  <si>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</si>
  <si>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</si>
  <si>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</si>
  <si>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</si>
  <si>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</si>
  <si>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</si>
  <si>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</si>
  <si>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</si>
  <si>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</si>
  <si>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</si>
  <si>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</si>
  <si>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</si>
  <si>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</si>
  <si>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</si>
  <si>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</si>
  <si>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</si>
  <si>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</si>
  <si>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</si>
  <si>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</si>
  <si>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</si>
  <si>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</si>
  <si>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</si>
  <si>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</si>
  <si>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</si>
  <si>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</si>
  <si>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</si>
  <si>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</si>
  <si>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</si>
  <si>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</si>
  <si>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</si>
  <si>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</si>
  <si>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</si>
  <si>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</si>
  <si>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</si>
  <si>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</si>
  <si>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</si>
  <si>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</si>
  <si>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</si>
  <si>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</si>
  <si>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</si>
  <si>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</si>
  <si>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</si>
  <si>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</si>
  <si>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</si>
  <si>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</si>
  <si>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</si>
  <si>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</si>
  <si>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</si>
  <si>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</si>
  <si>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</si>
  <si>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</si>
  <si>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</si>
  <si>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</si>
  <si>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</si>
  <si>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</si>
  <si>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</si>
  <si>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</si>
  <si>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</si>
  <si>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</si>
  <si>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</si>
  <si>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</si>
  <si>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</si>
  <si>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</si>
  <si>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</si>
  <si>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</si>
  <si>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</si>
  <si>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</si>
  <si>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</si>
  <si>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</si>
  <si>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</si>
  <si>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</si>
  <si>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</si>
  <si>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</si>
  <si>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</si>
  <si>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</si>
  <si>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</si>
  <si>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</si>
  <si>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</si>
  <si>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</si>
  <si>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</si>
  <si>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</si>
  <si>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</si>
  <si>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</si>
  <si>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</si>
  <si>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</si>
  <si>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</si>
  <si>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</si>
  <si>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</si>
  <si>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</si>
  <si>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</si>
  <si>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</si>
  <si>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</si>
  <si>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</si>
  <si>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</si>
  <si>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</si>
  <si>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</si>
  <si>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</si>
  <si>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</si>
  <si>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</si>
  <si>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</si>
  <si>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</si>
  <si>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</si>
  <si>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</si>
  <si>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</si>
  <si>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</si>
  <si>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</si>
  <si>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</si>
  <si>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</si>
  <si>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</si>
  <si>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</si>
  <si>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</si>
  <si>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</si>
  <si>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</si>
  <si>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</si>
  <si>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</si>
  <si>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</si>
  <si>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</si>
  <si>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</si>
  <si>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</si>
  <si>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</si>
  <si>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</si>
  <si>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</si>
  <si>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</si>
  <si>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</si>
  <si>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</si>
  <si>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</si>
  <si>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</si>
  <si>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</si>
  <si>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</si>
  <si>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</si>
  <si>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</si>
  <si>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</si>
  <si>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</si>
  <si>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</si>
  <si>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</si>
  <si>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</si>
  <si>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</si>
  <si>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</si>
  <si>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</si>
  <si>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</si>
  <si>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</si>
  <si>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</si>
  <si>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</si>
  <si>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</si>
  <si>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</si>
  <si>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</si>
  <si>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</si>
  <si>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</si>
  <si>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</si>
  <si>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</si>
  <si>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</si>
  <si>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</si>
  <si>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</si>
  <si>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</si>
  <si>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</si>
  <si>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</si>
  <si>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</si>
  <si>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</si>
  <si>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</si>
  <si>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</si>
  <si>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</si>
  <si>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</si>
  <si>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</si>
  <si>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</si>
  <si>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</si>
  <si>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</si>
  <si>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</si>
  <si>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</si>
  <si>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</si>
  <si>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</si>
  <si>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</si>
  <si>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</si>
  <si>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</si>
  <si>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</si>
  <si>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</si>
  <si>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</si>
  <si>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</si>
  <si>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</si>
  <si>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</si>
  <si>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</si>
  <si>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</si>
  <si>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</si>
  <si>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</si>
  <si>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</si>
  <si>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</si>
  <si>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</si>
  <si>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</si>
  <si>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</si>
  <si>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</si>
  <si>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</si>
  <si>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</si>
  <si>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</si>
  <si>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</si>
  <si>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</si>
  <si>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</si>
  <si>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</si>
  <si>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</si>
  <si>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</si>
  <si>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</si>
  <si>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</si>
  <si>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</si>
  <si>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</si>
  <si>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</si>
  <si>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</si>
  <si>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</si>
  <si>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</si>
  <si>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</si>
  <si>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</si>
  <si>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</si>
  <si>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</si>
  <si>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</si>
  <si>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</si>
  <si>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</si>
  <si>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</si>
  <si>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</si>
  <si>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</si>
  <si>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</si>
  <si>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</si>
  <si>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</si>
  <si>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</si>
  <si>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</si>
  <si>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</si>
  <si>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</si>
  <si>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</si>
  <si>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</si>
  <si>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</si>
  <si>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</si>
  <si>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</si>
  <si>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</si>
  <si>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</si>
  <si>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</si>
  <si>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</si>
  <si>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</si>
  <si>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</si>
  <si>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</si>
  <si>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</si>
  <si>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</si>
  <si>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</si>
  <si>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</si>
  <si>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</si>
  <si>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</si>
  <si>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</si>
  <si>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</si>
  <si>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</si>
  <si>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</si>
  <si>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</si>
  <si>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</si>
  <si>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</si>
  <si>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</si>
  <si>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</si>
  <si>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</si>
  <si>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</si>
  <si>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</si>
  <si>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</si>
  <si>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</si>
  <si>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</si>
  <si>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</si>
  <si>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</si>
  <si>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</si>
  <si>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</si>
  <si>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</si>
  <si>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</si>
  <si>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</si>
  <si>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</si>
  <si>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</si>
  <si>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</si>
  <si>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</si>
  <si>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</si>
  <si>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</si>
  <si>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</si>
  <si>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</si>
  <si>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</si>
  <si>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</si>
  <si>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</si>
  <si>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</si>
  <si>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</si>
  <si>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</si>
  <si>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</si>
  <si>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</si>
  <si>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</si>
  <si>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</si>
  <si>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</si>
  <si>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</si>
  <si>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</si>
  <si>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</si>
  <si>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</si>
  <si>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</si>
  <si>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</si>
  <si>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</si>
  <si>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</si>
  <si>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</si>
  <si>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</si>
  <si>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</si>
  <si>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</si>
  <si>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</si>
  <si>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</si>
  <si>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</si>
  <si>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</si>
  <si>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</si>
  <si>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</si>
  <si>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</si>
  <si>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</si>
  <si>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</si>
  <si>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</si>
  <si>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</si>
  <si>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</si>
  <si>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</si>
  <si>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</si>
  <si>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</si>
  <si>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</si>
  <si>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</si>
  <si>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</si>
  <si>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</si>
  <si>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</si>
  <si>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</si>
  <si>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</si>
  <si>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</si>
  <si>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</si>
  <si>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</si>
  <si>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</si>
  <si>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</si>
  <si>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</si>
  <si>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</si>
  <si>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</si>
  <si>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</si>
  <si>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</si>
  <si>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</si>
  <si>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</si>
  <si>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</si>
  <si>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</si>
  <si>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</si>
  <si>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</si>
  <si>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</si>
  <si>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</si>
  <si>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</si>
  <si>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</si>
  <si>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</si>
  <si>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</si>
  <si>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</si>
  <si>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</si>
  <si>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</si>
  <si>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</si>
  <si>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</si>
  <si>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</si>
  <si>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</si>
  <si>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</si>
  <si>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</si>
  <si>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</si>
  <si>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</si>
  <si>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</si>
  <si>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</si>
  <si>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</si>
  <si>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</si>
  <si>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</si>
  <si>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</si>
  <si>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</si>
  <si>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</si>
  <si>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</si>
  <si>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</si>
  <si>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</si>
  <si>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</si>
  <si>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</si>
  <si>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</si>
  <si>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</si>
  <si>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</si>
  <si>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</si>
  <si>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</si>
  <si>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</si>
  <si>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</si>
  <si>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</si>
  <si>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</si>
  <si>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</si>
  <si>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</si>
  <si>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</si>
  <si>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</si>
  <si>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</si>
  <si>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</si>
  <si>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</si>
  <si>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</si>
  <si>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</si>
  <si>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</si>
  <si>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</si>
  <si>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</si>
  <si>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</si>
  <si>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</si>
  <si>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</si>
  <si>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</si>
  <si>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</si>
  <si>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</si>
  <si>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</si>
  <si>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</si>
  <si>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</si>
  <si>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市对下一般性转移支付补助（农村综合改革）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</si>
  <si>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</si>
  <si>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</si>
  <si>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</si>
  <si>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</si>
  <si>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</si>
  <si>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</si>
  <si>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</si>
  <si>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</si>
  <si>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</si>
  <si>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</si>
  <si>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</si>
  <si>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</si>
  <si>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</si>
  <si>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</si>
  <si>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</si>
  <si>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</si>
  <si>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</si>
  <si>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</si>
  <si>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</si>
  <si>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</si>
  <si>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</si>
  <si>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</si>
  <si>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</si>
  <si>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</si>
  <si>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</si>
  <si>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</si>
  <si>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</si>
  <si>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</si>
  <si>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</si>
  <si>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</si>
  <si>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</si>
  <si>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</si>
  <si>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</si>
  <si>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</si>
  <si>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</si>
  <si>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</si>
  <si>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</si>
  <si>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</si>
  <si>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</si>
  <si>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</si>
  <si>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</si>
  <si>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</si>
  <si>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</si>
  <si>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</si>
  <si>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</si>
  <si>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</si>
  <si>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</si>
  <si>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</si>
  <si>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</si>
  <si>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</si>
  <si>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</si>
  <si>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</si>
  <si>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</si>
  <si>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</si>
  <si>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</si>
  <si>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</si>
  <si>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</si>
  <si>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</si>
  <si>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</si>
  <si>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</si>
  <si>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</si>
  <si>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</si>
  <si>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</si>
  <si>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</si>
  <si>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</si>
  <si>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</si>
  <si>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</si>
  <si>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</si>
  <si>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</si>
  <si>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</si>
  <si>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</si>
  <si>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</si>
  <si>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</si>
  <si>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</si>
  <si>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</si>
  <si>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</si>
  <si>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</si>
  <si>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</si>
  <si>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</si>
  <si>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</si>
  <si>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</si>
  <si>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</si>
  <si>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</si>
  <si>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</si>
  <si>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</si>
  <si>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</si>
  <si>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</si>
  <si>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</si>
  <si>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</si>
  <si>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</si>
  <si>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</si>
  <si>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</si>
  <si>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</si>
  <si>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</si>
  <si>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</si>
  <si>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</si>
  <si>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</si>
  <si>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</si>
  <si>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</si>
  <si>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</si>
  <si>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</si>
  <si>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</si>
  <si>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</si>
  <si>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</si>
  <si>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</si>
  <si>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</si>
  <si>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</si>
  <si>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</si>
  <si>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</si>
  <si>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</si>
  <si>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</si>
  <si>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</si>
  <si>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</si>
  <si>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</si>
  <si>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</si>
  <si>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</si>
  <si>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</si>
  <si>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</si>
  <si>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</si>
  <si>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</si>
  <si>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</si>
  <si>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</si>
  <si>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</si>
  <si>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</si>
  <si>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</si>
  <si>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</si>
  <si>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</si>
  <si>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</si>
  <si>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</si>
  <si>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</si>
  <si>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</si>
  <si>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</si>
  <si>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</si>
  <si>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</si>
  <si>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</si>
  <si>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</si>
  <si>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</si>
  <si>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</si>
  <si>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</si>
  <si>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</si>
  <si>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</si>
  <si>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</si>
  <si>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</si>
  <si>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</si>
  <si>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</si>
  <si>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</si>
  <si>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</si>
  <si>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</si>
  <si>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</si>
  <si>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</si>
  <si>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</si>
  <si>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</si>
  <si>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</si>
  <si>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</si>
  <si>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</si>
  <si>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</si>
  <si>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</si>
  <si>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</si>
  <si>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</si>
  <si>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</si>
  <si>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</si>
  <si>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</si>
  <si>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</si>
  <si>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</si>
  <si>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</si>
  <si>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</si>
  <si>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</si>
  <si>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</si>
  <si>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</si>
  <si>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</si>
  <si>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</si>
  <si>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</si>
  <si>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</si>
  <si>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</si>
  <si>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</si>
  <si>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</si>
  <si>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</si>
  <si>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</si>
  <si>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</si>
  <si>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</si>
  <si>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</si>
  <si>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</si>
  <si>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</si>
  <si>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</si>
  <si>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</si>
  <si>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</si>
  <si>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</si>
  <si>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</si>
  <si>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</si>
  <si>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</si>
  <si>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</si>
  <si>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</si>
  <si>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</si>
  <si>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</si>
  <si>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</si>
  <si>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</si>
  <si>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</si>
  <si>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</si>
  <si>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</si>
  <si>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</si>
  <si>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</si>
  <si>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</si>
  <si>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</si>
  <si>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</si>
  <si>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</si>
  <si>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</si>
  <si>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</si>
  <si>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</si>
  <si>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</si>
  <si>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</si>
  <si>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</si>
  <si>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</si>
  <si>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</si>
  <si>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</si>
  <si>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</si>
  <si>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</si>
  <si>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</si>
  <si>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</si>
  <si>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</si>
  <si>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</si>
  <si>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</si>
  <si>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</si>
  <si>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</si>
  <si>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</si>
  <si>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</si>
  <si>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</si>
  <si>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</si>
  <si>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</si>
  <si>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</si>
  <si>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</si>
  <si>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</si>
  <si>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</si>
  <si>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</si>
  <si>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</si>
  <si>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</si>
  <si>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</si>
  <si>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</si>
  <si>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</si>
  <si>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</si>
  <si>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</si>
  <si>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</si>
  <si>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</si>
  <si>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</si>
  <si>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</si>
  <si>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</si>
  <si>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</si>
  <si>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</si>
  <si>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</si>
  <si>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</si>
  <si>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</si>
  <si>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</si>
  <si>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</si>
  <si>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</si>
  <si>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</si>
  <si>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</si>
  <si>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</si>
  <si>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</si>
  <si>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</si>
  <si>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</si>
  <si>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</si>
  <si>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</si>
  <si>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</si>
  <si>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</si>
  <si>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</si>
  <si>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</si>
  <si>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</si>
  <si>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</si>
  <si>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</si>
  <si>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</si>
  <si>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</si>
  <si>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</si>
  <si>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</si>
  <si>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</si>
  <si>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</si>
  <si>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</si>
  <si>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</si>
  <si>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</si>
  <si>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</si>
  <si>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</si>
  <si>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</si>
  <si>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</si>
  <si>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</si>
  <si>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</si>
  <si>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</si>
  <si>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</si>
  <si>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</si>
  <si>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</si>
  <si>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</si>
  <si>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</si>
  <si>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</si>
  <si>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</si>
  <si>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</si>
  <si>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</si>
  <si>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</si>
  <si>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</si>
  <si>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</si>
  <si>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</si>
  <si>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</si>
  <si>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</si>
  <si>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</si>
  <si>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</si>
  <si>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</si>
  <si>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</si>
  <si>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</si>
  <si>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</si>
  <si>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</si>
  <si>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</si>
  <si>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</si>
  <si>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</si>
  <si>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</si>
  <si>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</si>
  <si>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</si>
  <si>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</si>
  <si>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</si>
  <si>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</si>
  <si>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</si>
  <si>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</si>
  <si>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</si>
  <si>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</si>
  <si>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</si>
  <si>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</si>
  <si>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</si>
  <si>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</si>
  <si>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</si>
  <si>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</si>
  <si>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</si>
  <si>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</si>
  <si>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</si>
  <si>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</si>
  <si>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</si>
  <si>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</si>
  <si>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</si>
  <si>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</si>
  <si>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</si>
  <si>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</si>
  <si>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</si>
  <si>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</si>
  <si>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</si>
  <si>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</si>
  <si>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</si>
  <si>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</si>
  <si>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</si>
  <si>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</si>
  <si>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</si>
  <si>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</si>
  <si>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</si>
  <si>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</si>
  <si>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</si>
  <si>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</si>
  <si>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</si>
  <si>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</si>
  <si>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</si>
  <si>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</si>
  <si>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</si>
  <si>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</si>
  <si>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</si>
  <si>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</si>
  <si>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</si>
  <si>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</si>
  <si>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</si>
  <si>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</si>
  <si>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</si>
  <si>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</si>
  <si>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</si>
  <si>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</si>
  <si>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</si>
  <si>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</si>
  <si>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</si>
  <si>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</si>
  <si>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</si>
  <si>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</si>
  <si>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</si>
  <si>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</si>
  <si>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</si>
  <si>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</si>
  <si>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</si>
  <si>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</si>
  <si>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</si>
  <si>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</si>
  <si>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</si>
  <si>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</si>
  <si>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</si>
  <si>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</si>
  <si>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</si>
  <si>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</si>
  <si>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</si>
  <si>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</si>
  <si>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</si>
  <si>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</si>
  <si>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</si>
  <si>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</si>
  <si>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</si>
  <si>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</si>
  <si>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</si>
  <si>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</si>
  <si>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</si>
  <si>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</si>
  <si>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</si>
  <si>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</si>
  <si>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</si>
  <si>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</si>
  <si>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</si>
  <si>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</si>
  <si>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</si>
  <si>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</si>
  <si>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</si>
  <si>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</si>
  <si>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</si>
  <si>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</si>
  <si>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</si>
  <si>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</si>
  <si>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</si>
  <si>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</si>
  <si>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</si>
  <si>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</si>
  <si>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</si>
  <si>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</si>
  <si>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</si>
  <si>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</si>
  <si>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</si>
  <si>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</si>
  <si>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</si>
  <si>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</si>
  <si>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</si>
  <si>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</si>
  <si>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</si>
  <si>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</si>
  <si>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</si>
  <si>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</si>
  <si>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</si>
  <si>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</si>
  <si>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</si>
  <si>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</si>
  <si>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</si>
  <si>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</si>
  <si>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</si>
  <si>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</si>
  <si>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</si>
  <si>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</si>
  <si>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</si>
  <si>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</si>
  <si>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</si>
  <si>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</si>
  <si>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</si>
  <si>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</si>
  <si>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</si>
  <si>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</si>
  <si>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</si>
  <si>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</si>
  <si>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</si>
  <si>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</si>
  <si>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</si>
  <si>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</si>
  <si>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</si>
  <si>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</si>
  <si>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</si>
  <si>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</si>
  <si>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</si>
  <si>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</si>
  <si>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</si>
  <si>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</si>
  <si>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</si>
  <si>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</si>
  <si>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</si>
  <si>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</si>
  <si>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</si>
  <si>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</si>
  <si>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</si>
  <si>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</si>
  <si>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</si>
  <si>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</si>
  <si>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</si>
  <si>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</si>
  <si>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</si>
  <si>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</si>
  <si>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</si>
  <si>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</si>
  <si>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</si>
  <si>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</si>
  <si>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</si>
  <si>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</si>
  <si>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</si>
  <si>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</si>
  <si>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</si>
  <si>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</si>
  <si>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</si>
  <si>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</si>
  <si>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</si>
  <si>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</si>
  <si>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</si>
  <si>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</si>
  <si>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</si>
  <si>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</si>
  <si>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</si>
  <si>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</si>
  <si>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</si>
  <si>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</si>
  <si>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</si>
  <si>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</si>
  <si>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</si>
  <si>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</si>
  <si>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</si>
  <si>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</si>
  <si>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</si>
  <si>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</si>
  <si>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</si>
  <si>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</si>
  <si>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</si>
  <si>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</si>
  <si>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</si>
  <si>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</si>
  <si>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</si>
  <si>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</si>
  <si>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</si>
  <si>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</si>
  <si>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</si>
  <si>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</si>
  <si>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</si>
  <si>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</si>
  <si>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</si>
  <si>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</si>
  <si>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</si>
  <si>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</si>
  <si>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</si>
  <si>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</si>
  <si>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</si>
  <si>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</si>
  <si>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</si>
  <si>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</si>
  <si>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</si>
  <si>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</si>
  <si>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</si>
  <si>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</si>
  <si>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</si>
  <si>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</si>
  <si>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</si>
  <si>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</si>
  <si>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</si>
  <si>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</si>
  <si>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</si>
  <si>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</si>
  <si>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</si>
  <si>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</si>
  <si>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</si>
  <si>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</si>
  <si>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</si>
  <si>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</si>
  <si>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</si>
  <si>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</si>
  <si>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</si>
  <si>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</si>
  <si>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</si>
  <si>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</si>
  <si>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</si>
  <si>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</si>
  <si>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</si>
  <si>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</si>
  <si>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</si>
  <si>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</si>
  <si>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</si>
  <si>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</si>
  <si>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</si>
  <si>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</si>
  <si>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</si>
  <si>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</si>
  <si>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</si>
  <si>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</si>
  <si>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</si>
  <si>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</si>
  <si>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</si>
  <si>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</si>
  <si>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</si>
  <si>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</si>
  <si>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</si>
  <si>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</si>
  <si>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</si>
  <si>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</si>
  <si>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</si>
  <si>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</si>
  <si>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</si>
  <si>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</si>
  <si>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</si>
  <si>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</si>
  <si>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</si>
  <si>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</si>
  <si>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</si>
  <si>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</si>
  <si>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</si>
  <si>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</si>
  <si>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</si>
  <si>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</si>
  <si>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</si>
  <si>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</si>
  <si>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</si>
  <si>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</si>
  <si>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</si>
  <si>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</si>
  <si>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</si>
  <si>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</si>
  <si>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</si>
  <si>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</si>
  <si>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</si>
  <si>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</si>
  <si>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</si>
  <si>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</si>
  <si>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</si>
  <si>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</si>
  <si>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</si>
  <si>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</si>
  <si>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</si>
  <si>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</si>
  <si>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</si>
  <si>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</si>
  <si>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</si>
  <si>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</si>
  <si>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</si>
  <si>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</si>
  <si>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</si>
  <si>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</si>
  <si>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</si>
  <si>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</si>
  <si>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</si>
  <si>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</si>
  <si>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</si>
  <si>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</si>
  <si>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</si>
  <si>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</si>
  <si>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</si>
  <si>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</si>
  <si>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</si>
  <si>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</si>
  <si>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</si>
  <si>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</si>
  <si>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</si>
  <si>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</si>
  <si>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</si>
  <si>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</si>
  <si>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</si>
  <si>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</si>
  <si>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</si>
  <si>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</si>
  <si>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</si>
  <si>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</si>
  <si>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</si>
  <si>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</si>
  <si>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</si>
  <si>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</si>
  <si>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</si>
  <si>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</si>
  <si>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</si>
  <si>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</si>
  <si>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市本级一般公共预算支出</t>
  </si>
  <si>
    <t>1-5  2023年玉溪市市本级一般公共预算政府预算经济分类表（基本支出）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</si>
  <si>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</si>
  <si>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</si>
  <si>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</si>
  <si>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</si>
  <si>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</si>
  <si>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</si>
  <si>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</si>
  <si>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</si>
  <si>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</si>
  <si>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</si>
  <si>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</si>
  <si>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</si>
  <si>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</si>
  <si>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</si>
  <si>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</si>
  <si>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</si>
  <si>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</si>
  <si>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</si>
  <si>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</si>
  <si>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</si>
  <si>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</si>
  <si>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</si>
  <si>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</si>
  <si>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</si>
  <si>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</si>
  <si>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</si>
  <si>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</si>
  <si>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</si>
  <si>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</si>
  <si>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2023年玉溪市市本级一般公共预算支出表（州、市对下转移支付项目）</t>
  </si>
  <si>
    <t>项       目</t>
  </si>
  <si>
    <t>其中：延续项目</t>
  </si>
  <si>
    <t>其中：新增项目</t>
  </si>
  <si>
    <t>一般公共服务支出</t>
  </si>
  <si>
    <t xml:space="preserve">      基层立法联系点运行管理县区补助经费</t>
  </si>
  <si>
    <t xml:space="preserve">      代表活动县区补助资金</t>
  </si>
  <si>
    <t xml:space="preserve">      人大代表通讯交通县区补助资金</t>
  </si>
  <si>
    <t xml:space="preserve">      代表意见建议办理补助资金</t>
  </si>
  <si>
    <t xml:space="preserve">      预算审查监督基层联系点工作经费</t>
  </si>
  <si>
    <t xml:space="preserve">      政协委员提案和重点提案办理项目经费</t>
  </si>
  <si>
    <t xml:space="preserve">      驻县区市政协委员履职经费</t>
  </si>
  <si>
    <t xml:space="preserve">      新平县未成年人帮抚教育补助经费</t>
  </si>
  <si>
    <t xml:space="preserve">      制造业全产业链工作专班补助资金</t>
  </si>
  <si>
    <t xml:space="preserve">      玉溪海关2023年编外聘用人员支出补助经费</t>
  </si>
  <si>
    <t xml:space="preserve">      （市对下）驻村工作队工作经费</t>
  </si>
  <si>
    <t xml:space="preserve">      （市对下）农村困难党员关爱行动补助经费</t>
  </si>
  <si>
    <t xml:space="preserve">      (市对下)村级党组织和集体经济组织负责人能力素质提升专题培训班补助资金</t>
  </si>
  <si>
    <t xml:space="preserve">      （市对下）农村党员教育培训补助经费</t>
  </si>
  <si>
    <t xml:space="preserve">      （市对下）基层党建“四级联创”达标创建补助资金</t>
  </si>
  <si>
    <t xml:space="preserve">      政府采购限额标准以下市场平台补助经费</t>
  </si>
  <si>
    <t xml:space="preserve">      玉溪市党外知识分子工作站暨实践基地创建补助经费</t>
  </si>
  <si>
    <t xml:space="preserve">      特定项目行2023003号专项经费</t>
  </si>
  <si>
    <t xml:space="preserve">      玉溪市创建全国民族团结进步示范市经费</t>
  </si>
  <si>
    <t xml:space="preserve">      特定项目行2023008号专项经费</t>
  </si>
  <si>
    <t xml:space="preserve">      特定项目行2023006号专项经费</t>
  </si>
  <si>
    <t xml:space="preserve">      特定项目行2023009号专项经费</t>
  </si>
  <si>
    <t xml:space="preserve">      特定项目行2023013号专项经费</t>
  </si>
  <si>
    <t xml:space="preserve">      城乡住户调查对下补助资金</t>
  </si>
  <si>
    <t xml:space="preserve">      西部计划志愿者全国及地方项目对下补助资金</t>
  </si>
  <si>
    <t>国防支出</t>
  </si>
  <si>
    <t xml:space="preserve">      特定项目政法202333号经费</t>
  </si>
  <si>
    <t>公共安全支出</t>
  </si>
  <si>
    <t xml:space="preserve">      戒毒社区康复专职工作人员经费</t>
  </si>
  <si>
    <t xml:space="preserve">      专职社区矫正安置帮教编外协勤人员经费</t>
  </si>
  <si>
    <t>教育支出</t>
  </si>
  <si>
    <t xml:space="preserve">      中等职业教育国家助学金专项资金</t>
  </si>
  <si>
    <t xml:space="preserve">      民办教育发展专项经费</t>
  </si>
  <si>
    <t xml:space="preserve">      县区标准化考场改扩建专项经费</t>
  </si>
  <si>
    <t xml:space="preserve">      学前教育发展专项经费</t>
  </si>
  <si>
    <t xml:space="preserve">      农村义务教育学生营养改善计划专项资金</t>
  </si>
  <si>
    <t xml:space="preserve">      义务教育生均公用经费补助资金</t>
  </si>
  <si>
    <t xml:space="preserve">      义务教育发展专项经费</t>
  </si>
  <si>
    <t xml:space="preserve">      普通高中国家助学金资助专项资金</t>
  </si>
  <si>
    <t xml:space="preserve">      玉溪市优秀学子奖励计划专项资金</t>
  </si>
  <si>
    <t xml:space="preserve">      学前教育家庭经济困难学生生活费补助资金</t>
  </si>
  <si>
    <t xml:space="preserve">      学前教育生均公用经费补助资金</t>
  </si>
  <si>
    <t xml:space="preserve">      县区义务教育扩容改造专项资金</t>
  </si>
  <si>
    <t xml:space="preserve">      普通高中脱贫家庭经济困难学生生活补助经费</t>
  </si>
  <si>
    <t xml:space="preserve">      普通高中原建档立卡户等家庭经济困难学生免学杂费专项资金</t>
  </si>
  <si>
    <t xml:space="preserve">      (非税）对下招生考试专项经费</t>
  </si>
  <si>
    <t xml:space="preserve">      中等职业教育免学费专项资金</t>
  </si>
  <si>
    <t xml:space="preserve">      义务教育薄弱环节改善与能力提升工程市级配套补助资金</t>
  </si>
  <si>
    <t xml:space="preserve">      义务教育家庭经济困难学生生活费补助资金</t>
  </si>
  <si>
    <t xml:space="preserve">      省级公费师范生培养专项经费</t>
  </si>
  <si>
    <t xml:space="preserve">科学技术支出 </t>
  </si>
  <si>
    <t xml:space="preserve">      2023年对县级重点项目前期工作专项经费</t>
  </si>
  <si>
    <t xml:space="preserve">      科技创新人才培养选拔（下级）补助经费</t>
  </si>
  <si>
    <t>文化旅游体育与传媒支出</t>
  </si>
  <si>
    <t xml:space="preserve">      文物保护经费（市对下）经费</t>
  </si>
  <si>
    <t xml:space="preserve">      市级非物质文化遗产传承人补助经费</t>
  </si>
  <si>
    <t xml:space="preserve">      革命遗址保护利用（市对下）经费</t>
  </si>
  <si>
    <t xml:space="preserve">      博物馆纪念馆免费开放（云南李家山青铜器博物馆）市级配套专项资金</t>
  </si>
  <si>
    <t xml:space="preserve">      帽天山化石地保护专项经费</t>
  </si>
  <si>
    <t>社会保障和就业支出</t>
  </si>
  <si>
    <t xml:space="preserve">      县区春节送温暖活动慰问专项经费</t>
  </si>
  <si>
    <t xml:space="preserve">      “三支一扶”大学生社会保险专项资金</t>
  </si>
  <si>
    <t xml:space="preserve">      县区企业退休人员一次性生活补助资金</t>
  </si>
  <si>
    <t xml:space="preserve">      城乡居民养老保险专项资金</t>
  </si>
  <si>
    <t xml:space="preserve">      残疾人就业保障金县区支出经费</t>
  </si>
  <si>
    <t xml:space="preserve">      原离职村干部定期生活补助经费</t>
  </si>
  <si>
    <t xml:space="preserve">      市级城乡困难群众救助补助资金</t>
  </si>
  <si>
    <t xml:space="preserve">      残疾人两项补助市级补助资金</t>
  </si>
  <si>
    <t xml:space="preserve">      六十年代精简退职人员生活困难补助经费</t>
  </si>
  <si>
    <t xml:space="preserve">      老年人长寿保健补助经费</t>
  </si>
  <si>
    <t xml:space="preserve">      特定项目社2023014补助经费</t>
  </si>
  <si>
    <t xml:space="preserve">      春节送温暖活动经费</t>
  </si>
  <si>
    <t xml:space="preserve">      养老服务机构运营及一次性建设补助经费</t>
  </si>
  <si>
    <t xml:space="preserve">      县区退役士兵自谋职业一次性经济补助经费</t>
  </si>
  <si>
    <t xml:space="preserve">      特定项目社2023001专项资金</t>
  </si>
  <si>
    <t xml:space="preserve">      重点优抚对象“八一”节慰问经费</t>
  </si>
  <si>
    <t xml:space="preserve">      特定项目社2023010专项资金</t>
  </si>
  <si>
    <t xml:space="preserve">      补助县区三属定期抚恤经费</t>
  </si>
  <si>
    <t xml:space="preserve">      重点优抚对象丧葬补助专项经费</t>
  </si>
  <si>
    <t xml:space="preserve">      在乡老复员、退伍军人生活补助经费</t>
  </si>
  <si>
    <t xml:space="preserve">      县级2023年春节送温暖活动经费</t>
  </si>
  <si>
    <t xml:space="preserve">      县（市、区）配备乡镇（街道）退役军人服务站政府购买工作人员补助经费</t>
  </si>
  <si>
    <t xml:space="preserve">      特定项目社2023006专项资金</t>
  </si>
  <si>
    <t xml:space="preserve">      特定项目社2023003专项资金</t>
  </si>
  <si>
    <t xml:space="preserve">      特定项目社2023009专项资金</t>
  </si>
  <si>
    <t xml:space="preserve">      特定项目社2023004专项资金</t>
  </si>
  <si>
    <t xml:space="preserve">      县级军休人员春节送温暖活动经费</t>
  </si>
  <si>
    <t xml:space="preserve">      农村和城镇无工作重点优抚对象生活困难补助经费</t>
  </si>
  <si>
    <t>卫生健康支出</t>
  </si>
  <si>
    <t xml:space="preserve">      特定项目社2023015专项经费</t>
  </si>
  <si>
    <t xml:space="preserve">      市级人口均衡发展项目补助经费</t>
  </si>
  <si>
    <t xml:space="preserve">      预防性体检县区专项资金</t>
  </si>
  <si>
    <t xml:space="preserve">      妇幼健康专项经费</t>
  </si>
  <si>
    <t xml:space="preserve">      市对下基层卫生保障资金</t>
  </si>
  <si>
    <t xml:space="preserve">      严重精神障碍患者监护人县区级专项经费</t>
  </si>
  <si>
    <t xml:space="preserve">      （老年人）春节送温暖活动专项经费</t>
  </si>
  <si>
    <t xml:space="preserve">      市级家庭发展项目补助经费</t>
  </si>
  <si>
    <t xml:space="preserve">      老龄健康专项经费</t>
  </si>
  <si>
    <t xml:space="preserve">      玉溪市双价人乳头瘤病毒（HPV2）疫苗健康惠民工程市级补助经费</t>
  </si>
  <si>
    <t>农林水支出</t>
  </si>
  <si>
    <t xml:space="preserve">      市级公益林县区生态效益补偿经费</t>
  </si>
  <si>
    <t xml:space="preserve">      乡村振兴补助经费</t>
  </si>
  <si>
    <t xml:space="preserve">      市级返还县级森林植被恢复费专项资金</t>
  </si>
  <si>
    <t xml:space="preserve">      森林防火计划烧除补助经费</t>
  </si>
  <si>
    <t xml:space="preserve">      森林草原防火补助经费</t>
  </si>
  <si>
    <t xml:space="preserve">      生猪屠宰监管及屠宰环节无害化处理补助资金</t>
  </si>
  <si>
    <t xml:space="preserve">      畜禽监测阳性扑杀和免疫反应死亡补助经费</t>
  </si>
  <si>
    <t xml:space="preserve">      政策性农业（养殖业）保险补助专项经费</t>
  </si>
  <si>
    <t xml:space="preserve">      政策性农业（种植业）保险补助资金</t>
  </si>
  <si>
    <t xml:space="preserve">      猪瘟和高致病性猪蓝耳病强制免疫疫苗经费</t>
  </si>
  <si>
    <t xml:space="preserve">      村级防疫员及动物协检员工资补助资金</t>
  </si>
  <si>
    <t xml:space="preserve">      县区水资源管理经费</t>
  </si>
  <si>
    <t xml:space="preserve">      国家、省级规定市级配套专项资金</t>
  </si>
  <si>
    <t xml:space="preserve">      玉溪市2023年市级衔接推进乡村振兴补助资金</t>
  </si>
  <si>
    <t xml:space="preserve">      县乡村组烤烟生产组织奖励经费</t>
  </si>
  <si>
    <t xml:space="preserve">      创业担保贷款贴息补助资金</t>
  </si>
  <si>
    <t xml:space="preserve">      农村金融机构定向费用专项资金</t>
  </si>
  <si>
    <t>交通运输支出</t>
  </si>
  <si>
    <t xml:space="preserve">      玉溪市农村公路养护管理市级配套经费</t>
  </si>
  <si>
    <t>住房保障支出</t>
  </si>
  <si>
    <t xml:space="preserve">      农村危房改造贷款贴息补助资金</t>
  </si>
  <si>
    <t>灾害防治及应急管理支出</t>
  </si>
  <si>
    <t xml:space="preserve">      玉溪市地质灾害防治市级补助专项资金</t>
  </si>
  <si>
    <t xml:space="preserve">      玉溪市自然灾害生活救助专项资金</t>
  </si>
  <si>
    <t xml:space="preserve">          合  计</t>
  </si>
  <si>
    <t>1-7  2023年玉溪市分地区税收返还和转移支付预算表</t>
  </si>
  <si>
    <t>州（市）</t>
  </si>
  <si>
    <t>合计</t>
  </si>
  <si>
    <t>税收返还</t>
  </si>
  <si>
    <t>转移支付</t>
  </si>
  <si>
    <t>一、提前下达数</t>
  </si>
  <si>
    <t>红塔区</t>
  </si>
  <si>
    <t>江川区</t>
  </si>
  <si>
    <t>澄江市</t>
  </si>
  <si>
    <t>通海县</t>
  </si>
  <si>
    <t>华宁县</t>
  </si>
  <si>
    <t>易门县</t>
  </si>
  <si>
    <t>峨山县</t>
  </si>
  <si>
    <t>新平县</t>
  </si>
  <si>
    <t>元江县</t>
  </si>
  <si>
    <t>高新区</t>
  </si>
  <si>
    <t>二、预算数</t>
  </si>
  <si>
    <t>1-8  2023年玉溪市市本级“三公”经费预算财政拨款情况统计表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</si>
  <si>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</si>
  <si>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</si>
  <si>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</si>
  <si>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</si>
  <si>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</si>
  <si>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</si>
  <si>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</si>
  <si>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</si>
  <si>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玉溪市严格贯彻落实《党政机关厉行节约反对浪费条例》，牢固树立过紧日子的思想，按照《云南省财政厅关于进一步从严控“三公”经费的通知》严肃财经纪律，不断完善厉行节约、反对浪费制度体系，从严控制因公出国（境）费、公务用车购置及运行维护费、公务接待费，努力降低公务活动成本。
严格预算约束，按照“先有预算、后有支出”的原则将“三公”经费全部纳入预算管理。要求2023年“三公”经费预算和上年预算数相比，按照只减不增的原则，编制预算。2023年“三公”经费预算公开数4,660万元(其中：因公出国（境）经费400万元、公务用车购置及运行维护费2496万元、公务接待费1764万元），比2022年相比减少24万元，下降0.52%。</t>
  </si>
  <si>
    <t>2-1  2023年玉溪市政府性基金预算收入情况表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</si>
  <si>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</si>
  <si>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</si>
  <si>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</si>
  <si>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</si>
  <si>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</si>
  <si>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</si>
  <si>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</si>
  <si>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</si>
  <si>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</si>
  <si>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</si>
  <si>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</si>
  <si>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</si>
  <si>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</si>
  <si>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</si>
  <si>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</si>
  <si>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</si>
  <si>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</si>
  <si>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</si>
  <si>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</si>
  <si>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</si>
  <si>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</si>
  <si>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</si>
  <si>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</si>
  <si>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</si>
  <si>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</si>
  <si>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</si>
  <si>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</si>
  <si>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</si>
  <si>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</si>
  <si>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</si>
  <si>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</si>
  <si>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</si>
  <si>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</si>
  <si>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</si>
  <si>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</si>
  <si>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</si>
  <si>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</si>
  <si>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</si>
  <si>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</si>
  <si>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</si>
  <si>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</si>
  <si>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</si>
  <si>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</si>
  <si>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</si>
  <si>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</si>
  <si>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</si>
  <si>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</si>
  <si>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</si>
  <si>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</si>
  <si>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地方政府专项债务收入</t>
  </si>
  <si>
    <t xml:space="preserve">  政府性基金转移收入</t>
  </si>
  <si>
    <t xml:space="preserve">     政府性基金补助收入</t>
  </si>
  <si>
    <t xml:space="preserve">     抗疫特别国债转移支付收入</t>
  </si>
  <si>
    <t>2-2  2023年玉溪市政府性基金预算支出情况表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</si>
  <si>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</si>
  <si>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</si>
  <si>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</si>
  <si>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</si>
  <si>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</si>
  <si>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</si>
  <si>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</si>
  <si>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</si>
  <si>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</si>
  <si>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</si>
  <si>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</si>
  <si>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</si>
  <si>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</si>
  <si>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</si>
  <si>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</si>
  <si>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</si>
  <si>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</si>
  <si>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</si>
  <si>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</si>
  <si>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</si>
  <si>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</si>
  <si>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</si>
  <si>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</si>
  <si>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</si>
  <si>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</si>
  <si>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</si>
  <si>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</si>
  <si>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</si>
  <si>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</si>
  <si>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</si>
  <si>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</si>
  <si>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</si>
  <si>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</si>
  <si>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</si>
  <si>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</si>
  <si>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</si>
  <si>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</si>
  <si>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</si>
  <si>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</si>
  <si>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</si>
  <si>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</si>
  <si>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</si>
  <si>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</si>
  <si>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</si>
  <si>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</si>
  <si>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</si>
  <si>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</si>
  <si>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</si>
  <si>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</si>
  <si>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</si>
  <si>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</si>
  <si>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</si>
  <si>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</si>
  <si>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</si>
  <si>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</si>
  <si>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</si>
  <si>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</si>
  <si>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</si>
  <si>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</si>
  <si>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</si>
  <si>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</si>
  <si>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</si>
  <si>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</si>
  <si>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</si>
  <si>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</si>
  <si>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</si>
  <si>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</si>
  <si>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</si>
  <si>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</si>
  <si>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</si>
  <si>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</si>
  <si>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</si>
  <si>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</si>
  <si>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</si>
  <si>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</si>
  <si>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</si>
  <si>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</si>
  <si>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</si>
  <si>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</si>
  <si>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</si>
  <si>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</si>
  <si>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</si>
  <si>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</si>
  <si>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</si>
  <si>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</si>
  <si>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</si>
  <si>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</si>
  <si>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</si>
  <si>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</si>
  <si>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</si>
  <si>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</si>
  <si>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</si>
  <si>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</si>
  <si>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</si>
  <si>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</si>
  <si>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</si>
  <si>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</si>
  <si>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</si>
  <si>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</si>
  <si>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</si>
  <si>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</si>
  <si>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</si>
  <si>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</si>
  <si>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</si>
  <si>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</si>
  <si>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</si>
  <si>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</si>
  <si>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</si>
  <si>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</si>
  <si>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</si>
  <si>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</si>
  <si>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</si>
  <si>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</si>
  <si>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</si>
  <si>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</si>
  <si>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</si>
  <si>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</si>
  <si>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</si>
  <si>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</si>
  <si>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</si>
  <si>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</si>
  <si>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</si>
  <si>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</si>
  <si>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</si>
  <si>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</si>
  <si>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</si>
  <si>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</si>
  <si>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</si>
  <si>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</si>
  <si>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</si>
  <si>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</si>
  <si>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</si>
  <si>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</si>
  <si>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</si>
  <si>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</si>
  <si>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</si>
  <si>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</si>
  <si>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</si>
  <si>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</si>
  <si>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</si>
  <si>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</si>
  <si>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</si>
  <si>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</si>
  <si>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</si>
  <si>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</si>
  <si>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</si>
  <si>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</si>
  <si>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</si>
  <si>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</si>
  <si>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</si>
  <si>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</si>
  <si>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</si>
  <si>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</si>
  <si>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</si>
  <si>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</si>
  <si>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</si>
  <si>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</si>
  <si>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</si>
  <si>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</si>
  <si>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</si>
  <si>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</si>
  <si>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</si>
  <si>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</si>
  <si>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</si>
  <si>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</si>
  <si>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</si>
  <si>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</si>
  <si>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</si>
  <si>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</si>
  <si>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</si>
  <si>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</si>
  <si>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</si>
  <si>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</si>
  <si>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</si>
  <si>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</si>
  <si>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</si>
  <si>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</si>
  <si>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</si>
  <si>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</si>
  <si>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</si>
  <si>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</si>
  <si>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</si>
  <si>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</si>
  <si>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</si>
  <si>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</si>
  <si>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</si>
  <si>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</si>
  <si>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</si>
  <si>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</si>
  <si>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</si>
  <si>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</si>
  <si>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</si>
  <si>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</si>
  <si>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</si>
  <si>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</si>
  <si>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</si>
  <si>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</si>
  <si>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</si>
  <si>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</si>
  <si>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</si>
  <si>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</si>
  <si>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</si>
  <si>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</si>
  <si>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</si>
  <si>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</si>
  <si>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</si>
  <si>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</si>
  <si>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</si>
  <si>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</si>
  <si>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</si>
  <si>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</si>
  <si>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</si>
  <si>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</si>
  <si>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</si>
  <si>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</si>
  <si>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</si>
  <si>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</si>
  <si>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</si>
  <si>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</si>
  <si>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</si>
  <si>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</si>
  <si>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</si>
  <si>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</si>
  <si>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</si>
  <si>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</si>
  <si>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</si>
  <si>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</si>
  <si>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</si>
  <si>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</si>
  <si>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</si>
  <si>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</si>
  <si>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</si>
  <si>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</si>
  <si>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</si>
  <si>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</si>
  <si>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</si>
  <si>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</si>
  <si>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</si>
  <si>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</si>
  <si>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</si>
  <si>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</si>
  <si>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</si>
  <si>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</si>
  <si>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</si>
  <si>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</si>
  <si>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</si>
  <si>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</si>
  <si>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</si>
  <si>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</si>
  <si>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</si>
  <si>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</si>
  <si>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</si>
  <si>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</si>
  <si>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</si>
  <si>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</si>
  <si>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</si>
  <si>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</si>
  <si>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</si>
  <si>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</si>
  <si>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</si>
  <si>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</si>
  <si>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</si>
  <si>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</si>
  <si>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</si>
  <si>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</si>
  <si>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</si>
  <si>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</si>
  <si>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</si>
  <si>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</si>
  <si>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</si>
  <si>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</si>
  <si>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</si>
  <si>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</si>
  <si>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</si>
  <si>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</si>
  <si>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</si>
  <si>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</si>
  <si>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</si>
  <si>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</si>
  <si>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</si>
  <si>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</si>
  <si>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</si>
  <si>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</si>
  <si>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</si>
  <si>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</si>
  <si>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</si>
  <si>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</si>
  <si>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</si>
  <si>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</si>
  <si>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</si>
  <si>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</si>
  <si>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</si>
  <si>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</si>
  <si>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</si>
  <si>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</si>
  <si>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</si>
  <si>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</si>
  <si>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</si>
  <si>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</si>
  <si>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</si>
  <si>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</si>
  <si>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</si>
  <si>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</si>
  <si>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</si>
  <si>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</si>
  <si>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</si>
  <si>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</si>
  <si>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</si>
  <si>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</si>
  <si>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</si>
  <si>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</si>
  <si>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</si>
  <si>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</si>
  <si>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</si>
  <si>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</si>
  <si>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</si>
  <si>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</si>
  <si>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</si>
  <si>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</si>
  <si>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</si>
  <si>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</si>
  <si>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</si>
  <si>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</si>
  <si>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</si>
  <si>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</si>
  <si>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</si>
  <si>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</si>
  <si>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</si>
  <si>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</si>
  <si>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</si>
  <si>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</si>
  <si>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</si>
  <si>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</si>
  <si>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</si>
  <si>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</si>
  <si>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</si>
  <si>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</si>
  <si>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</si>
  <si>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</si>
  <si>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</si>
  <si>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</si>
  <si>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</si>
  <si>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</si>
  <si>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</si>
  <si>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</si>
  <si>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</si>
  <si>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</si>
  <si>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</si>
  <si>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</si>
  <si>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</si>
  <si>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</si>
  <si>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</si>
  <si>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</si>
  <si>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</si>
  <si>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</si>
  <si>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</si>
  <si>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</si>
  <si>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</si>
  <si>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</si>
  <si>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</si>
  <si>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</si>
  <si>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</si>
  <si>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</si>
  <si>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</si>
  <si>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</si>
  <si>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</si>
  <si>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</si>
  <si>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</si>
  <si>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</si>
  <si>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</si>
  <si>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</si>
  <si>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</si>
  <si>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</si>
  <si>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</si>
  <si>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</si>
  <si>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</si>
  <si>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</si>
  <si>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</si>
  <si>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</si>
  <si>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</si>
  <si>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</si>
  <si>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</si>
  <si>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</si>
  <si>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</si>
  <si>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</si>
  <si>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</si>
  <si>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</si>
  <si>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</si>
  <si>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</si>
  <si>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</si>
  <si>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</si>
  <si>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</si>
  <si>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</si>
  <si>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</si>
  <si>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</si>
  <si>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</si>
  <si>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</si>
  <si>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</si>
  <si>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</si>
  <si>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</si>
  <si>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</si>
  <si>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</si>
  <si>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</si>
  <si>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</si>
  <si>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</si>
  <si>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</si>
  <si>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</si>
  <si>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</si>
  <si>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</si>
  <si>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</si>
  <si>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</si>
  <si>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</si>
  <si>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</si>
  <si>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</si>
  <si>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</si>
  <si>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</si>
  <si>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</si>
  <si>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</si>
  <si>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</si>
  <si>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</si>
  <si>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</si>
  <si>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</si>
  <si>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</si>
  <si>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</si>
  <si>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</si>
  <si>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</si>
  <si>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</si>
  <si>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</si>
  <si>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</si>
  <si>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</si>
  <si>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</si>
  <si>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</si>
  <si>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</si>
  <si>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</si>
  <si>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</si>
  <si>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</si>
  <si>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</si>
  <si>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</si>
  <si>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</si>
  <si>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</si>
  <si>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</si>
  <si>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</si>
  <si>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</si>
  <si>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</si>
  <si>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</si>
  <si>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</si>
  <si>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</si>
  <si>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</si>
  <si>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</si>
  <si>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</si>
  <si>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</si>
  <si>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</si>
  <si>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</si>
  <si>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</si>
  <si>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</si>
  <si>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</si>
  <si>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</si>
  <si>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</si>
  <si>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</si>
  <si>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</si>
  <si>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</si>
  <si>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</si>
  <si>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</si>
  <si>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</si>
  <si>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</si>
  <si>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2023年市本级政府性基金预算收入情况表</t>
  </si>
  <si>
    <t>市本级政府性基金预算收入</t>
  </si>
  <si>
    <t xml:space="preserve">   政府性基金补助收入</t>
  </si>
  <si>
    <t xml:space="preserve">     政府性基金上解收入</t>
  </si>
  <si>
    <t>2-4  2023年市本级政府性基金预算支出情况表</t>
  </si>
  <si>
    <t>类</t>
  </si>
  <si>
    <t xml:space="preserve">      用于城乡医疗救助的彩票公益金支出</t>
  </si>
  <si>
    <t>市本级政府性基金支出</t>
  </si>
  <si>
    <t>2300401</t>
  </si>
  <si>
    <t xml:space="preserve">     政府性基金补助支出</t>
  </si>
  <si>
    <t>203308</t>
  </si>
  <si>
    <t>23011</t>
  </si>
  <si>
    <t xml:space="preserve">   地方政府专项债务转贷支出</t>
  </si>
  <si>
    <t>上年结转对应安排支出</t>
  </si>
  <si>
    <t>2-5  2023年玉溪市市本级政府性基金支出表（州、市对下转移支付）</t>
  </si>
  <si>
    <t>本年支出小计</t>
  </si>
  <si>
    <t>3-1  2023年玉溪市国有资本经营收入预算情况表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</si>
  <si>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</si>
  <si>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</si>
  <si>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</si>
  <si>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</si>
  <si>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</si>
  <si>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</si>
  <si>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</si>
  <si>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</si>
  <si>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</si>
  <si>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</si>
  <si>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</si>
  <si>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</si>
  <si>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</si>
  <si>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</si>
  <si>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</si>
  <si>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</si>
  <si>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</si>
  <si>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</si>
  <si>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</si>
  <si>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</si>
  <si>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</si>
  <si>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</si>
  <si>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</si>
  <si>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</si>
  <si>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</si>
  <si>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</si>
  <si>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</si>
  <si>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</si>
  <si>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</si>
  <si>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</si>
  <si>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</si>
  <si>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</si>
  <si>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</si>
  <si>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</si>
  <si>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</si>
  <si>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</si>
  <si>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</si>
  <si>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上年结转</t>
  </si>
  <si>
    <t>账务调整收入</t>
  </si>
  <si>
    <t>3-2  2023年玉溪市国有资本经营支出预算情况表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</si>
  <si>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</si>
  <si>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</si>
  <si>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</si>
  <si>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</si>
  <si>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</si>
  <si>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</si>
  <si>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</si>
  <si>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</si>
  <si>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</si>
  <si>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</si>
  <si>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</si>
  <si>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</si>
  <si>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</si>
  <si>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</si>
  <si>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</si>
  <si>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</si>
  <si>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</si>
  <si>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</si>
  <si>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</si>
  <si>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全市国有资本经营支出</t>
  </si>
  <si>
    <t>国有资本经营预算转移支付</t>
  </si>
  <si>
    <t>调出资金</t>
  </si>
  <si>
    <t>结转下年</t>
  </si>
  <si>
    <t>3-3  2023年市本级国有资本经营收入预算情况表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</si>
  <si>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</si>
  <si>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</si>
  <si>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</si>
  <si>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</si>
  <si>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</si>
  <si>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</si>
  <si>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</si>
  <si>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</si>
  <si>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</si>
  <si>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市本级国有资本经营收入</t>
  </si>
  <si>
    <t>3-4  2023年市本级国有资本经营支出预算情况表</t>
  </si>
  <si>
    <t>项   目</t>
  </si>
  <si>
    <t xml:space="preserve">    "三供一业"移交补助支出</t>
  </si>
  <si>
    <t xml:space="preserve">   其他金融国有资本经营预算支出</t>
  </si>
  <si>
    <t>市本级国有资本经营支出</t>
  </si>
  <si>
    <t>3-5  2023年玉溪市市本级国有资本经营预算转移支付表（分地区）</t>
  </si>
  <si>
    <t>地  区</t>
  </si>
  <si>
    <t>预算数</t>
  </si>
  <si>
    <t>合  计</t>
  </si>
  <si>
    <t>3-6  2023年玉溪市市本级国有资本经营预算转移支付表（分项目）</t>
  </si>
  <si>
    <t>项目名称</t>
  </si>
  <si>
    <t>市属国有企业退休人员社会化管理补助资金</t>
  </si>
  <si>
    <t>4-1  2023年玉溪市社会保险基金收入预算情况表</t>
  </si>
  <si>
    <t>项     目</t>
  </si>
  <si>
    <t>一、企业职工基本养老保险基金收入</t>
  </si>
  <si>
    <t>是</t>
  </si>
  <si>
    <t xml:space="preserve">    其中：保险费收入</t>
  </si>
  <si>
    <t xml:space="preserve">          利息收入</t>
  </si>
  <si>
    <t xml:space="preserve">          财政补贴收入</t>
  </si>
  <si>
    <t>否</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</si>
  <si>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</si>
  <si>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</si>
  <si>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</si>
  <si>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</si>
  <si>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</si>
  <si>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</si>
  <si>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</si>
  <si>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</si>
  <si>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</si>
  <si>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</si>
  <si>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</si>
  <si>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</si>
  <si>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</si>
  <si>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本年收入总计（含上补下支）</t>
  </si>
  <si>
    <t>差异</t>
  </si>
  <si>
    <t>上级补助收入（全口径）</t>
  </si>
  <si>
    <t>下级上解收入（全口径）</t>
  </si>
  <si>
    <t>职工医保上级补助</t>
  </si>
  <si>
    <t>居民医保上级补助</t>
  </si>
  <si>
    <t>失业上级补助</t>
  </si>
  <si>
    <t>职工医保下级上解</t>
  </si>
  <si>
    <t>居民医保下级上解</t>
  </si>
  <si>
    <t>失业下级上解</t>
  </si>
  <si>
    <t>4-2  2023年玉溪市社会保险基金支出预算情况表</t>
  </si>
  <si>
    <t xml:space="preserve">    单位：万元</t>
  </si>
  <si>
    <t>一、企业职工基本养老保险基金支出</t>
  </si>
  <si>
    <t xml:space="preserve">    其中：待遇支出</t>
  </si>
  <si>
    <t>含养老金支出、医疗补助、丧葬补助</t>
  </si>
  <si>
    <t>二、机关事业单位基本养老保险基金支出</t>
  </si>
  <si>
    <t>三、失业保险基金支出</t>
  </si>
  <si>
    <t>含失业金支出、医疗补助、丧葬补助、职业培训、其他费用</t>
  </si>
  <si>
    <t>四、城镇职工基本医疗保险基金支出</t>
  </si>
  <si>
    <t>五、工伤保险基金支出</t>
  </si>
  <si>
    <t>六、城乡居民基本养老保险基金支出</t>
  </si>
  <si>
    <t>含养老金支出、个人账户养老金支出、丧葬补助支出</t>
  </si>
  <si>
    <t>七、居民基本医疗保险基金支出</t>
  </si>
  <si>
    <t>支出小计</t>
  </si>
  <si>
    <t xml:space="preserve">    其中：社会保险待遇支出</t>
  </si>
  <si>
    <t>补助下级支出</t>
  </si>
  <si>
    <t>上解上级支出</t>
  </si>
  <si>
    <t>支出合计</t>
  </si>
  <si>
    <t>本年支出总计（含上补下支）</t>
  </si>
  <si>
    <t>补助下级支出（全口径）</t>
  </si>
  <si>
    <t>上解上级支出（全口径）</t>
  </si>
  <si>
    <t>职工医保补助下级支出</t>
  </si>
  <si>
    <t>居民医保补助下级支出</t>
  </si>
  <si>
    <t>失业补助下级支出</t>
  </si>
  <si>
    <t>职工医保上解上级支出</t>
  </si>
  <si>
    <t>居民医保上解上级支出</t>
  </si>
  <si>
    <t>失业上解上级支出</t>
  </si>
  <si>
    <t>4-3  2023年市本级社会保险基金收入预算情况表</t>
  </si>
  <si>
    <t>4-4  2023年玉溪市市本级社会保险基金支出预算情况表</t>
  </si>
  <si>
    <t>5-1  玉溪市2022年地方政府债务限额及余额预算情况表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</si>
  <si>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</si>
  <si>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</si>
  <si>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</si>
  <si>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</si>
  <si>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</si>
  <si>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</si>
  <si>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</si>
  <si>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</si>
  <si>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</si>
  <si>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</si>
  <si>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</si>
  <si>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</si>
  <si>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</si>
  <si>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玉溪市合计</t>
  </si>
  <si>
    <t xml:space="preserve">  一、市本级</t>
  </si>
  <si>
    <t xml:space="preserve"> 二、县区合计</t>
  </si>
  <si>
    <t>注：1.本表反映上一年度本地区、本级及分地区地方政府债务限额及余额预计执行数。</t>
  </si>
  <si>
    <t xml:space="preserve">    2.本表由县级以上地方各级财政部门在本级人民代表大会批准预算后二十日内公开。</t>
  </si>
  <si>
    <t>空表说明：截至2023年1月20日，2022年债务限额情况省级暂未核定，将在2022年决算表中公开有关债务限额情况。</t>
  </si>
  <si>
    <t>昆明市2022年地方政府债务限额及余额预算情况表</t>
  </si>
  <si>
    <t>（以昆明市为例）</t>
  </si>
  <si>
    <t xml:space="preserve">  昆明市</t>
  </si>
  <si>
    <t xml:space="preserve">    昆明市本级</t>
  </si>
  <si>
    <t xml:space="preserve">    五华区</t>
  </si>
  <si>
    <t xml:space="preserve">    盘龙区</t>
  </si>
  <si>
    <t>……</t>
  </si>
  <si>
    <t>5-2  玉溪市2022年地方政府一般债务余额情况表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</si>
  <si>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</si>
  <si>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</si>
  <si>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</si>
  <si>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</si>
  <si>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</si>
  <si>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</si>
  <si>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</si>
  <si>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</si>
  <si>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</si>
  <si>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</si>
  <si>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</si>
  <si>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</si>
  <si>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玉溪市市本级2022年地方政府一般债务余额情况表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</si>
  <si>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</si>
  <si>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</si>
  <si>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</si>
  <si>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玉溪市2022年地方政府专项债务余额情况表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</si>
  <si>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</si>
  <si>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</si>
  <si>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</si>
  <si>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</si>
  <si>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</si>
  <si>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</si>
  <si>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</si>
  <si>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</si>
  <si>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玉溪市市本级2022年地方政府专项债务余额情况表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</si>
  <si>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</si>
  <si>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玉溪市地方政府债券发行及还本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</si>
  <si>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</si>
  <si>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</si>
  <si>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</si>
  <si>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</si>
  <si>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</si>
  <si>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</si>
  <si>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</si>
  <si>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</si>
  <si>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</si>
  <si>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</si>
  <si>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</si>
  <si>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</si>
  <si>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</si>
  <si>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</si>
  <si>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</si>
  <si>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</si>
  <si>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</si>
  <si>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</si>
  <si>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</si>
  <si>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</si>
  <si>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</si>
  <si>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</si>
  <si>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</si>
  <si>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</si>
  <si>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</si>
  <si>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</si>
  <si>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</si>
  <si>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</si>
  <si>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</si>
  <si>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</si>
  <si>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</si>
  <si>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玉溪市2023年地方政府债务限额提前下达情况表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</si>
  <si>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</si>
  <si>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</si>
  <si>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</si>
  <si>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</si>
  <si>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</si>
  <si>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</si>
  <si>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空表说明：关于玉溪市2023年地方政府债务限额提前下达表为空表的说明，截至2023年1月20日，省财政厅并未提前下达玉溪市政府债务限额，将在决算报告中公开。</t>
  </si>
  <si>
    <t>5-8  玉溪市2023年年初新增地方政府债券资金安排表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</si>
  <si>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</si>
  <si>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</si>
  <si>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</si>
  <si>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</si>
  <si>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</si>
  <si>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</si>
  <si>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</si>
  <si>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</si>
  <si>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</si>
  <si>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空表说明：关于玉溪市2023年年初新增地方政府债券资金安排表为空表的说明，截至2023年1月20日，省发展改革委、省财政厅暂未确定上半年的专项债券项目发行计划，无法确定资金安排。</t>
  </si>
  <si>
    <t>6-1   2023年市级重大政策和重点项目绩效目标表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</si>
  <si>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</si>
  <si>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</si>
  <si>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</si>
  <si>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</si>
  <si>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</si>
  <si>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</si>
  <si>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</si>
  <si>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</si>
  <si>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</si>
  <si>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</si>
  <si>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玉溪市卫生健康委员会</t>
  </si>
  <si>
    <t>市级人口均衡发展项目补助经费</t>
  </si>
  <si>
    <t>目标1.完成配套支持实施三孩生育政策，促进人口长期均衡发展。即：对2023年1月1日至2025年12月31日新出生并户口登记在玉溪市的二孩、三分别发放2000元、5000元的一次性生育补贴，并按年度发放800元育儿补助；对新出生并登记在玉溪的婴幼儿购买意外伤害险给予每人每年50元的参保补贴。
目标2.充分发挥全员人口数据库作为全民健康信息基础数据库的作用，调动基层工作人员积极性，为评估生育政策效果、研判人口形势、推进健康云南建设和完善人口发展战略提供支撑。
目标3.完善生育配套措施，促进“一小”问题有效解决。预计到2023年底，各县（市、区）各建成不少于1个有示范效应的婴幼儿照护服务机构。</t>
  </si>
  <si>
    <t>产出指标</t>
  </si>
  <si>
    <t>数量指标</t>
  </si>
  <si>
    <t>人口均衡发展项目资金补助人员数量</t>
  </si>
  <si>
    <t>&gt;=</t>
  </si>
  <si>
    <t>800</t>
  </si>
  <si>
    <t>人</t>
  </si>
  <si>
    <t>定量指标</t>
  </si>
  <si>
    <t>此指标用于反映项目资金补助县区数量情况。</t>
  </si>
  <si>
    <t>婴幼儿照护扶补项目资金补助县区人员数量</t>
  </si>
  <si>
    <t>个</t>
  </si>
  <si>
    <t>质量指标</t>
  </si>
  <si>
    <t>符合二孩一次性生育补助目标人员补助准确率</t>
  </si>
  <si>
    <t>=</t>
  </si>
  <si>
    <t>100</t>
  </si>
  <si>
    <t>%</t>
  </si>
  <si>
    <t>反映符合二孩一次性生育补助目标人员发放率</t>
  </si>
  <si>
    <t>成本指标</t>
  </si>
  <si>
    <t>二孩一次性生育补助</t>
  </si>
  <si>
    <t>2000</t>
  </si>
  <si>
    <t>元/人</t>
  </si>
  <si>
    <t>此指标用于反映按照补助标准是否足额发放情况。</t>
  </si>
  <si>
    <t>三孩一次性生育补助</t>
  </si>
  <si>
    <t>5000</t>
  </si>
  <si>
    <t>育儿补助</t>
  </si>
  <si>
    <t>婴幼儿意外伤害险补助</t>
  </si>
  <si>
    <t>50</t>
  </si>
  <si>
    <t>此指标用于反映按照补助标准是否足额发放情况。空</t>
  </si>
  <si>
    <t>效益指标</t>
  </si>
  <si>
    <t>社会效益指标</t>
  </si>
  <si>
    <t>保障家庭发展能力逐步提高</t>
  </si>
  <si>
    <t>此指标用于反映社会公众或服务对象家庭发展能力情况。</t>
  </si>
  <si>
    <t>保障社会稳定水平逐步提高</t>
  </si>
  <si>
    <t>此指标用于反映社会稳定情况。</t>
  </si>
  <si>
    <t>满意度指标</t>
  </si>
  <si>
    <t>服务对象满意度指标</t>
  </si>
  <si>
    <t>服务满意率</t>
  </si>
  <si>
    <t>85</t>
  </si>
  <si>
    <t>该指标用于反映社会公众或服务对象对项目实施效果的满意程度。</t>
  </si>
  <si>
    <t>玉溪市社会保险局</t>
  </si>
  <si>
    <t>城乡居民养老保险专项资金</t>
  </si>
  <si>
    <t>按照“玉溪市参保扩面专项行动”要求，全面实施全民参保计划，做到符合参保条件的人员应保尽保，享受各级政府的相关缴费补贴；2023年预计用于缴费补贴及待遇发放资金2822.20万元，对9个县区进行补助。对符合领取待遇条件的退休人员按时足额发放养老待遇，切实提高参保居民的获得感、幸福感、安全感。</t>
  </si>
  <si>
    <t>基础养老金领取人数</t>
  </si>
  <si>
    <t>300000</t>
  </si>
  <si>
    <t>反映待遇领取人员的数量情况。</t>
  </si>
  <si>
    <t>缴费人数</t>
  </si>
  <si>
    <t>810000</t>
  </si>
  <si>
    <t>反映城乡居民缴费人员享受各级政府补贴人数</t>
  </si>
  <si>
    <t>补助县区个数</t>
  </si>
  <si>
    <t>9</t>
  </si>
  <si>
    <t>反映补助县区个数情况</t>
  </si>
  <si>
    <t>缴费补贴足额发放率</t>
  </si>
  <si>
    <t>反映养老待遇发放的准确情况</t>
  </si>
  <si>
    <t>补助对象准确率</t>
  </si>
  <si>
    <t>反映补助县区准确情况</t>
  </si>
  <si>
    <t>政策知晓率</t>
  </si>
  <si>
    <t>反映补助对象政策知晓率情况</t>
  </si>
  <si>
    <t>保障增加人民幸福感</t>
  </si>
  <si>
    <t>反映保障增加人民幸福感情况</t>
  </si>
  <si>
    <t>服务对象满意度</t>
  </si>
  <si>
    <t>90</t>
  </si>
  <si>
    <t>反映服务对象的满意程度。（满意度=抽检满意人数/抽检人数）</t>
  </si>
  <si>
    <t>玉溪市交通运输局</t>
  </si>
  <si>
    <t>公交车爱心卡乘车补助资金</t>
  </si>
  <si>
    <t>根据《云南省老年人权益保障条例》和《玉溪市老年人权益保障实施办法》“老年人持《老年人优待证》，免费乘坐本市行政辖区内营运的公交公共汽车”的要求，市公交公司自2008年以来，按照市委、市政府的指示精神，为60岁以上的老年人办理爱心卡，让其免费乘坐市内公交车。2023年的目标：免费运送60岁以上老年乘客1300万人次，替老年人节约出行成本1300万元，免费办理爱心卡达85000张，办理完成率达100%，老年人出行率达80%以上，老年人乘车满意度达90%以上。在全面做好全年各项工作的基础上，实现：
（一）确保《玉溪市老年人权益保障实施办法》中关于老年人免费乘坐本市行政辖区内营运的公交公共汽车的要求得以落实。
（二）确保年满60周岁及以上的老年人（愿意办理爱心卡的）能享受市委、市政府对老年人免费乘坐中心城区市公交公司公交车的优惠政策。
（三）加大候车亭建设，改善乘客候车环境，增加更新车辆，提高公共交通运行效率，缩短乘客候车时间。
（四）充分保障老年人的合法权益，发展老龄事业，弘扬敬老、养老、助老的传统美德和社会风尚。</t>
  </si>
  <si>
    <t>爱心卡办理张数</t>
  </si>
  <si>
    <t>85000</t>
  </si>
  <si>
    <t>张</t>
  </si>
  <si>
    <t>反映爱心卡办理张数</t>
  </si>
  <si>
    <t>办理完成率</t>
  </si>
  <si>
    <t>反映办理爱心卡张数工作的完成情况</t>
  </si>
  <si>
    <t>经济效益指标</t>
  </si>
  <si>
    <t>减少老年人出行成本</t>
  </si>
  <si>
    <t>1300</t>
  </si>
  <si>
    <t>万元</t>
  </si>
  <si>
    <t>反映老年人出行成本，预计2022年老年人免费乘车次数达1300万人次，按照现行乘坐公交车1元/人次的票价，实行老年人免费乘车后，老年人出行将减少1300万元的出行成本。</t>
  </si>
  <si>
    <t>老年人出行率</t>
  </si>
  <si>
    <t>80</t>
  </si>
  <si>
    <t>反映老年人出行率，出行率根据办理且有乘车记录的爱心卡数量占红塔区60岁以上老年人口总数计算。</t>
  </si>
  <si>
    <t>老年人免费乘坐公交车次数</t>
  </si>
  <si>
    <t>万人次</t>
  </si>
  <si>
    <t>反映老年人免费乘坐公交车次数，预计2022年老年人免费乘车次数达1300万人次。</t>
  </si>
  <si>
    <t>生态效益指标</t>
  </si>
  <si>
    <t>减少碳排放</t>
  </si>
  <si>
    <t>28.22</t>
  </si>
  <si>
    <t>万公斤</t>
  </si>
  <si>
    <t>反映新能源公交车运送乘客，减少碳排放，保护生态环境。</t>
  </si>
  <si>
    <t>老年人乘客满意度</t>
  </si>
  <si>
    <t>反映老年人乘客满意度</t>
  </si>
  <si>
    <t>玉溪市教育体育局</t>
  </si>
  <si>
    <t>农村义务教育学生营养改善计划专项资金</t>
  </si>
  <si>
    <t>1.让全市所有农村义务教育学生享受营养改善计划补助。2.切实加强对农村义务教育学生营养改善计划工作的组织领导。3.及时组织下拨财政资金，加强资金管理，按时、足额将补助资金下拨到每一所义务教育阶段学校，确保全市所有农村义务教育学校的学生都享受到国家的营养改善计划补助。营养改善计划资金补助标准达标率100%，营养改善计划资金覆盖率100%。4.使这项惠民政策家喻户晓、深入人心。家长、学生满意度≧80%。</t>
  </si>
  <si>
    <t>受助学生人数</t>
  </si>
  <si>
    <t>15</t>
  </si>
  <si>
    <t>营养改善计划资金覆盖率</t>
  </si>
  <si>
    <t>资金按时下达率</t>
  </si>
  <si>
    <t>营养改善计划资金补助标准达标率</t>
  </si>
  <si>
    <t>资金补助标准达标率</t>
  </si>
  <si>
    <t>受助学生满意度</t>
  </si>
  <si>
    <t>该项目结束后对受助学生进行问卷调查，并统计</t>
  </si>
  <si>
    <t>受助学生家长满意度</t>
  </si>
  <si>
    <t>该项目结束后对受助学生家长进行问卷调查，并统计</t>
  </si>
  <si>
    <t>玉溪市就业局</t>
  </si>
  <si>
    <t>就业创业服务资金</t>
  </si>
  <si>
    <t>根据省就业工作领导小组历年下达我市扶持创业任务指标数，预测2023年度扶持创业指标任务数为7000人，以实现保就业稳就业目标任务，确保我市就业形势基本稳定。着力构建起了全市积极的就业政策体系，统筹全社会力量和资源促进全市就业创业。</t>
  </si>
  <si>
    <t>扶持创业人数</t>
  </si>
  <si>
    <t>7000</t>
  </si>
  <si>
    <t>反映扶持创业人数情况</t>
  </si>
  <si>
    <t>户均带动就业人数</t>
  </si>
  <si>
    <t>2</t>
  </si>
  <si>
    <t>反映户均带动就业人数情况</t>
  </si>
  <si>
    <t>保障加大创业担保贷款扶持力度</t>
  </si>
  <si>
    <t>反映保障加大创业担保贷款扶持力度情况</t>
  </si>
  <si>
    <t>户均贴息</t>
  </si>
  <si>
    <t>&lt;=</t>
  </si>
  <si>
    <t>495</t>
  </si>
  <si>
    <t>元/人年</t>
  </si>
  <si>
    <t>反映户均贴息情况</t>
  </si>
  <si>
    <t>保障保就业稳就业目标任务实现</t>
  </si>
  <si>
    <t>反映保障保就业稳就业目标任务实现情况</t>
  </si>
  <si>
    <t>城镇登记失业率</t>
  </si>
  <si>
    <t>5</t>
  </si>
  <si>
    <t>反映城镇登记失业人员情况。城镇登记失业率=期末实有人数/(期末从业人员总数+期末实有人数)*100%</t>
  </si>
  <si>
    <t>受益对象满意度</t>
  </si>
  <si>
    <t>95</t>
  </si>
  <si>
    <t>反映服务对象满意情况</t>
  </si>
  <si>
    <t>玉溪市财政局（社会保障科）</t>
  </si>
  <si>
    <t>资助脱贫人口参加城乡居民医疗保险资金</t>
  </si>
  <si>
    <t>按照《云南省健康扶贫30条措施》、《关于贯彻落实云南省巩固拓展医疗保障脱贫攻坚成果有效衔接乡村振兴战略实施方案的通知》、《关于印发云南省巩固拓展医疗保障脱贫攻坚成果有效衔接乡村振兴战略实施方案》等文件要求，对参加玉溪市城乡居民基本医疗保险的脱贫人口进行参保资助，努力让脱贫人口看得起病、方便看病、看的好病、尽量少生病，健全防范化解因病返贫致贫长效机制，确保不发生因病规模性返贫，助力乡村振兴战略全面推进。</t>
  </si>
  <si>
    <t>脱贫人口参保率</t>
  </si>
  <si>
    <t>已参保城乡居民基本医疗保险的人数除以扶贫部门提供的原建档立卡贫困人口（现稳定脱贫人口，脱贫不稳定人口）数中应参加城乡居民的人数</t>
  </si>
  <si>
    <t>脱贫资助参保金额</t>
  </si>
  <si>
    <t>脱贫不稳定人口180，稳定脱贫人口135</t>
  </si>
  <si>
    <t>反映市级财政对脱贫稳定人口和脱贫不稳定人口的补助情况</t>
  </si>
  <si>
    <t>资助不稳定脱贫人口参保人数</t>
  </si>
  <si>
    <t>3018</t>
  </si>
  <si>
    <t>除参加玉溪市城镇职工基本医疗保险、玉溪市外基本医疗保险、服刑、死亡、参军等，应参加玉溪市城乡居民基本医疗保险的脱贫人口数。</t>
  </si>
  <si>
    <t>资助稳定脱贫人口参保人数</t>
  </si>
  <si>
    <t>89381</t>
  </si>
  <si>
    <t>减轻脱贫人员参保负担</t>
  </si>
  <si>
    <t>92399</t>
  </si>
  <si>
    <t>对脱贫人口实施参保资助，确实减轻参保人员负担。</t>
  </si>
  <si>
    <t>反映服务对象的对服务质量的满意情况</t>
  </si>
  <si>
    <t>6-2  重点工作情况解释说明汇总表</t>
  </si>
  <si>
    <t>重点工作</t>
  </si>
  <si>
    <t>2023年工作重点及工作情况</t>
  </si>
  <si>
    <t>改善民生</t>
  </si>
  <si>
    <t>保持必要的财政支出强度，按照有保有压原则，持续压减非刚性支出，全市财政支出70%以上用于民生，尽力而为、量力而行，在经济发展和财力可持续基础上加强保障和改善民生。</t>
  </si>
  <si>
    <t>风险防范</t>
  </si>
  <si>
    <t>积极稳妥化解风险隐患，全面落实债务监管责任，防范化解地方政府债务风险，持续推进“一债一策”化债方式及任务和责任清单管理，坚决遏制增量，化解存量。</t>
  </si>
  <si>
    <t>改革创新</t>
  </si>
  <si>
    <t>紧紧围绕“建立现代预算制度”的要求，全方位推进预算制度改革走深走实，深化零基预算管理改革，按照项目轻重缓急和成熟度安排预算，持续调整完善支出政策，加强政策对支出项目的约束。全力推动事权与支出责任改革。加强绩效结果应用，健全绩效管理与安排预算、完善政策和改进管理相挂钩的机制。</t>
  </si>
</sst>
</file>

<file path=xl/styles.xml><?xml version="1.0" encoding="utf-8"?>
<styleSheet xmlns="http://schemas.openxmlformats.org/spreadsheetml/2006/main">
  <numFmts count="34">
    <numFmt numFmtId="176" formatCode="_ * #,##0_ ;_ * \-#,##0_ ;_ * &quot;-&quot;??_ ;_ @_ "/>
    <numFmt numFmtId="177" formatCode="0.0%"/>
    <numFmt numFmtId="178" formatCode="#,##0.00_);[Red]\(#,##0.00\)"/>
    <numFmt numFmtId="179" formatCode="#,##0_ "/>
    <numFmt numFmtId="180" formatCode="#,##0.00_ ;\-#,##0.00;;"/>
    <numFmt numFmtId="181" formatCode="0.0"/>
    <numFmt numFmtId="182" formatCode="0\.0,&quot;0&quot;"/>
    <numFmt numFmtId="183" formatCode="0.0_ "/>
    <numFmt numFmtId="184" formatCode="#,##0.0_);\(#,##0.0\)"/>
    <numFmt numFmtId="185" formatCode="#,##0_ ;[Red]\-#,##0\ "/>
    <numFmt numFmtId="186" formatCode="_(&quot;$&quot;* #,##0.00_);_(&quot;$&quot;* \(#,##0.00\);_(&quot;$&quot;* &quot;-&quot;??_);_(@_)"/>
    <numFmt numFmtId="187" formatCode="_-&quot;$&quot;\ * #,##0_-;_-&quot;$&quot;\ * #,##0\-;_-&quot;$&quot;\ * &quot;-&quot;_-;_-@_-"/>
    <numFmt numFmtId="188" formatCode="#,##0.0"/>
    <numFmt numFmtId="189" formatCode="&quot;$&quot;\ #,##0.00_-;[Red]&quot;$&quot;\ #,##0.00\-"/>
    <numFmt numFmtId="41" formatCode="_ * #,##0_ ;_ * \-#,##0_ ;_ * &quot;-&quot;_ ;_ @_ "/>
    <numFmt numFmtId="190" formatCode="&quot;$&quot;#,##0_);[Red]\(&quot;$&quot;#,##0\)"/>
    <numFmt numFmtId="191" formatCode="yy\.mm\.dd"/>
    <numFmt numFmtId="42" formatCode="_ &quot;￥&quot;* #,##0_ ;_ &quot;￥&quot;* \-#,##0_ ;_ &quot;￥&quot;* &quot;-&quot;_ ;_ @_ "/>
    <numFmt numFmtId="43" formatCode="_ * #,##0.00_ ;_ * \-#,##0.00_ ;_ * &quot;-&quot;??_ ;_ @_ "/>
    <numFmt numFmtId="192" formatCode="#,##0;\(#,##0\)"/>
    <numFmt numFmtId="44" formatCode="_ &quot;￥&quot;* #,##0.00_ ;_ &quot;￥&quot;* \-#,##0.00_ ;_ &quot;￥&quot;* &quot;-&quot;??_ ;_ @_ "/>
    <numFmt numFmtId="193" formatCode="_-&quot;$&quot;\ * #,##0.00_-;_-&quot;$&quot;\ * #,##0.00\-;_-&quot;$&quot;\ * &quot;-&quot;??_-;_-@_-"/>
    <numFmt numFmtId="194" formatCode="_-* #,##0.00_-;\-* #,##0.00_-;_-* &quot;-&quot;??_-;_-@_-"/>
    <numFmt numFmtId="195" formatCode="_(* #,##0_);_(* \(#,##0\);_(* &quot;-&quot;_);_(@_)"/>
    <numFmt numFmtId="196" formatCode="_(&quot;$&quot;* #,##0_);_(&quot;$&quot;* \(#,##0\);_(&quot;$&quot;* &quot;-&quot;_);_(@_)"/>
    <numFmt numFmtId="197" formatCode="0.00_ "/>
    <numFmt numFmtId="198" formatCode="#\ ??/??"/>
    <numFmt numFmtId="199" formatCode="_(* #,##0.00_);_(* \(#,##0.00\);_(* &quot;-&quot;??_);_(@_)"/>
    <numFmt numFmtId="200" formatCode="&quot;$&quot;#,##0.00_);[Red]\(&quot;$&quot;#,##0.00\)"/>
    <numFmt numFmtId="201" formatCode="\$#,##0;\(\$#,##0\)"/>
    <numFmt numFmtId="202" formatCode="_-* #,##0_-;\-* #,##0_-;_-* &quot;-&quot;_-;_-@_-"/>
    <numFmt numFmtId="203" formatCode="\$#,##0.00;\(\$#,##0.00\)"/>
    <numFmt numFmtId="204" formatCode="&quot;$&quot;\ #,##0_-;[Red]&quot;$&quot;\ #,##0\-"/>
    <numFmt numFmtId="205" formatCode="#,##0.000000"/>
  </numFmts>
  <fonts count="144">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方正小标宋简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1"/>
      <name val="宋体"/>
      <charset val="134"/>
      <scheme val="minor"/>
    </font>
    <font>
      <b/>
      <sz val="15"/>
      <name val="SimSun"/>
      <charset val="134"/>
    </font>
    <font>
      <sz val="9"/>
      <name val="SimSun"/>
      <charset val="134"/>
    </font>
    <font>
      <sz val="12"/>
      <color indexed="8"/>
      <name val="宋体"/>
      <charset val="134"/>
    </font>
    <font>
      <b/>
      <sz val="14"/>
      <name val="宋体"/>
      <charset val="134"/>
    </font>
    <font>
      <sz val="14"/>
      <name val="宋体"/>
      <charset val="134"/>
    </font>
    <font>
      <b/>
      <sz val="11"/>
      <name val="SimSun"/>
      <charset val="134"/>
    </font>
    <font>
      <b/>
      <sz val="20"/>
      <name val="方正小标宋简体"/>
      <charset val="134"/>
    </font>
    <font>
      <sz val="14"/>
      <name val="MS Serif"/>
      <charset val="134"/>
    </font>
    <font>
      <b/>
      <sz val="14"/>
      <color theme="1"/>
      <name val="宋体"/>
      <charset val="134"/>
    </font>
    <font>
      <sz val="14"/>
      <name val="Times New Roman"/>
      <charset val="134"/>
    </font>
    <font>
      <sz val="14"/>
      <name val="宋体"/>
      <charset val="134"/>
      <scheme val="minor"/>
    </font>
    <font>
      <sz val="14"/>
      <color theme="1"/>
      <name val="宋体"/>
      <charset val="134"/>
    </font>
    <font>
      <sz val="14"/>
      <color theme="1"/>
      <name val="宋体"/>
      <charset val="134"/>
      <scheme val="minor"/>
    </font>
    <font>
      <b/>
      <sz val="12"/>
      <name val="宋体"/>
      <charset val="134"/>
    </font>
    <font>
      <sz val="11"/>
      <name val="宋体"/>
      <charset val="134"/>
    </font>
    <font>
      <sz val="20"/>
      <color rgb="FF000000"/>
      <name val="方正小标宋简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20"/>
      <color indexed="8"/>
      <name val="华文中宋"/>
      <charset val="134"/>
    </font>
    <font>
      <b/>
      <sz val="11"/>
      <name val="宋体"/>
      <charset val="134"/>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b/>
      <sz val="12"/>
      <color theme="1"/>
      <name val="宋体"/>
      <charset val="134"/>
      <scheme val="minor"/>
    </font>
    <font>
      <sz val="14"/>
      <name val="Arial"/>
      <charset val="134"/>
    </font>
    <font>
      <sz val="14"/>
      <color indexed="10"/>
      <name val="宋体"/>
      <charset val="134"/>
    </font>
    <font>
      <sz val="12"/>
      <color rgb="FFFF0000"/>
      <name val="宋体"/>
      <charset val="134"/>
    </font>
    <font>
      <sz val="18"/>
      <name val="黑体"/>
      <charset val="134"/>
    </font>
    <font>
      <sz val="11"/>
      <color indexed="60"/>
      <name val="宋体"/>
      <charset val="134"/>
    </font>
    <font>
      <b/>
      <sz val="11"/>
      <color indexed="63"/>
      <name val="宋体"/>
      <charset val="134"/>
    </font>
    <font>
      <sz val="10"/>
      <name val="Arial"/>
      <charset val="134"/>
    </font>
    <font>
      <sz val="8"/>
      <name val="Arial"/>
      <charset val="134"/>
    </font>
    <font>
      <sz val="7"/>
      <name val="Small Fonts"/>
      <charset val="134"/>
    </font>
    <font>
      <b/>
      <sz val="11"/>
      <color indexed="56"/>
      <name val="宋体"/>
      <charset val="134"/>
    </font>
    <font>
      <sz val="18"/>
      <color theme="3"/>
      <name val="宋体"/>
      <charset val="134"/>
    </font>
    <font>
      <sz val="9"/>
      <name val="微软雅黑"/>
      <charset val="134"/>
    </font>
    <font>
      <sz val="11"/>
      <color indexed="20"/>
      <name val="宋体"/>
      <charset val="134"/>
    </font>
    <font>
      <b/>
      <sz val="15"/>
      <color indexed="56"/>
      <name val="宋体"/>
      <charset val="134"/>
    </font>
    <font>
      <b/>
      <sz val="10"/>
      <name val="MS Sans Serif"/>
      <charset val="134"/>
    </font>
    <font>
      <sz val="12"/>
      <color indexed="20"/>
      <name val="宋体"/>
      <charset val="134"/>
    </font>
    <font>
      <sz val="10"/>
      <name val="MS Sans Serif"/>
      <charset val="134"/>
    </font>
    <font>
      <sz val="11"/>
      <color theme="0"/>
      <name val="宋体"/>
      <charset val="0"/>
      <scheme val="minor"/>
    </font>
    <font>
      <b/>
      <sz val="14"/>
      <name val="楷体"/>
      <charset val="134"/>
    </font>
    <font>
      <sz val="11"/>
      <color rgb="FF9C6500"/>
      <name val="宋体"/>
      <charset val="134"/>
    </font>
    <font>
      <sz val="11"/>
      <color theme="1"/>
      <name val="宋体"/>
      <charset val="0"/>
      <scheme val="minor"/>
    </font>
    <font>
      <sz val="12"/>
      <color indexed="9"/>
      <name val="宋体"/>
      <charset val="134"/>
    </font>
    <font>
      <sz val="10"/>
      <name val="楷体"/>
      <charset val="134"/>
    </font>
    <font>
      <b/>
      <sz val="13"/>
      <color indexed="56"/>
      <name val="宋体"/>
      <charset val="134"/>
    </font>
    <font>
      <b/>
      <sz val="11"/>
      <color indexed="8"/>
      <name val="宋体"/>
      <charset val="134"/>
    </font>
    <font>
      <sz val="11"/>
      <color indexed="17"/>
      <name val="宋体"/>
      <charset val="134"/>
    </font>
    <font>
      <sz val="11"/>
      <color indexed="62"/>
      <name val="宋体"/>
      <charset val="134"/>
    </font>
    <font>
      <sz val="10"/>
      <name val="Geneva"/>
      <charset val="134"/>
    </font>
    <font>
      <sz val="12"/>
      <color indexed="17"/>
      <name val="宋体"/>
      <charset val="134"/>
    </font>
    <font>
      <sz val="11"/>
      <color indexed="52"/>
      <name val="宋体"/>
      <charset val="134"/>
    </font>
    <font>
      <sz val="11"/>
      <color indexed="9"/>
      <name val="宋体"/>
      <charset val="134"/>
    </font>
    <font>
      <b/>
      <sz val="11"/>
      <color rgb="FF3F3F3F"/>
      <name val="宋体"/>
      <charset val="134"/>
    </font>
    <font>
      <b/>
      <sz val="11"/>
      <color indexed="52"/>
      <name val="宋体"/>
      <charset val="134"/>
    </font>
    <font>
      <sz val="11"/>
      <color rgb="FF9C0006"/>
      <name val="宋体"/>
      <charset val="134"/>
    </font>
    <font>
      <b/>
      <sz val="11"/>
      <color indexed="9"/>
      <name val="宋体"/>
      <charset val="134"/>
    </font>
    <font>
      <b/>
      <sz val="12"/>
      <name val="Arial"/>
      <charset val="134"/>
    </font>
    <font>
      <sz val="9"/>
      <name val="宋体"/>
      <charset val="134"/>
    </font>
    <font>
      <b/>
      <sz val="11"/>
      <color rgb="FFFA7D00"/>
      <name val="宋体"/>
      <charset val="0"/>
      <scheme val="minor"/>
    </font>
    <font>
      <u/>
      <sz val="11"/>
      <color rgb="FF800080"/>
      <name val="宋体"/>
      <charset val="0"/>
      <scheme val="minor"/>
    </font>
    <font>
      <i/>
      <sz val="11"/>
      <color rgb="FF7F7F7F"/>
      <name val="宋体"/>
      <charset val="0"/>
      <scheme val="minor"/>
    </font>
    <font>
      <sz val="10"/>
      <name val="仿宋_GB2312"/>
      <charset val="134"/>
    </font>
    <font>
      <sz val="11"/>
      <color rgb="FF3F3F76"/>
      <name val="宋体"/>
      <charset val="0"/>
      <scheme val="minor"/>
    </font>
    <font>
      <sz val="10"/>
      <name val="Times New Roman"/>
      <charset val="134"/>
    </font>
    <font>
      <b/>
      <sz val="18"/>
      <color indexed="56"/>
      <name val="宋体"/>
      <charset val="134"/>
    </font>
    <font>
      <sz val="11"/>
      <color rgb="FF9C6500"/>
      <name val="宋体"/>
      <charset val="0"/>
      <scheme val="minor"/>
    </font>
    <font>
      <b/>
      <sz val="11"/>
      <color theme="3"/>
      <name val="宋体"/>
      <charset val="134"/>
      <scheme val="minor"/>
    </font>
    <font>
      <i/>
      <sz val="11"/>
      <color indexed="23"/>
      <name val="宋体"/>
      <charset val="134"/>
    </font>
    <font>
      <u/>
      <sz val="11"/>
      <color rgb="FF0000FF"/>
      <name val="宋体"/>
      <charset val="0"/>
      <scheme val="minor"/>
    </font>
    <font>
      <sz val="11"/>
      <color indexed="10"/>
      <name val="宋体"/>
      <charset val="134"/>
    </font>
    <font>
      <sz val="12"/>
      <name val="Times New Roman"/>
      <charset val="134"/>
    </font>
    <font>
      <b/>
      <sz val="18"/>
      <color indexed="62"/>
      <name val="宋体"/>
      <charset val="134"/>
    </font>
    <font>
      <sz val="11"/>
      <color rgb="FFFA7D00"/>
      <name val="宋体"/>
      <charset val="134"/>
    </font>
    <font>
      <b/>
      <sz val="9"/>
      <name val="Arial"/>
      <charset val="134"/>
    </font>
    <font>
      <b/>
      <sz val="10"/>
      <name val="Tms Rmn"/>
      <charset val="134"/>
    </font>
    <font>
      <b/>
      <sz val="12"/>
      <color indexed="8"/>
      <name val="宋体"/>
      <charset val="134"/>
    </font>
    <font>
      <b/>
      <sz val="18"/>
      <color indexed="54"/>
      <name val="宋体"/>
      <charset val="134"/>
    </font>
    <font>
      <u/>
      <sz val="12"/>
      <color indexed="36"/>
      <name val="宋体"/>
      <charset val="134"/>
    </font>
    <font>
      <sz val="12"/>
      <color indexed="9"/>
      <name val="Helv"/>
      <charset val="134"/>
    </font>
    <font>
      <sz val="12"/>
      <name val="Helv"/>
      <charset val="134"/>
    </font>
    <font>
      <sz val="10"/>
      <color indexed="8"/>
      <name val="MS Sans Serif"/>
      <charset val="134"/>
    </font>
    <font>
      <sz val="10"/>
      <name val="Helv"/>
      <charset val="134"/>
    </font>
    <font>
      <sz val="11"/>
      <color rgb="FF006100"/>
      <name val="宋体"/>
      <charset val="134"/>
    </font>
    <font>
      <b/>
      <sz val="11"/>
      <color indexed="54"/>
      <name val="宋体"/>
      <charset val="134"/>
    </font>
    <font>
      <sz val="12"/>
      <name val="Courier"/>
      <charset val="134"/>
    </font>
    <font>
      <b/>
      <sz val="11"/>
      <color rgb="FFFFFFFF"/>
      <name val="宋体"/>
      <charset val="0"/>
      <scheme val="minor"/>
    </font>
    <font>
      <u/>
      <sz val="11"/>
      <color indexed="52"/>
      <name val="宋体"/>
      <charset val="134"/>
    </font>
    <font>
      <b/>
      <sz val="8"/>
      <color indexed="9"/>
      <name val="宋体"/>
      <charset val="134"/>
    </font>
    <font>
      <b/>
      <sz val="15"/>
      <color indexed="54"/>
      <name val="宋体"/>
      <charset val="134"/>
    </font>
    <font>
      <b/>
      <sz val="15"/>
      <color theme="3"/>
      <name val="宋体"/>
      <charset val="134"/>
      <scheme val="minor"/>
    </font>
    <font>
      <sz val="11"/>
      <color rgb="FF006100"/>
      <name val="宋体"/>
      <charset val="0"/>
      <scheme val="minor"/>
    </font>
    <font>
      <b/>
      <sz val="11"/>
      <color theme="3"/>
      <name val="宋体"/>
      <charset val="134"/>
    </font>
    <font>
      <b/>
      <sz val="18"/>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134"/>
    </font>
    <font>
      <u/>
      <sz val="12"/>
      <color indexed="12"/>
      <name val="宋体"/>
      <charset val="134"/>
    </font>
    <font>
      <b/>
      <sz val="10"/>
      <name val="Arial"/>
      <charset val="134"/>
    </font>
    <font>
      <sz val="11"/>
      <color rgb="FF3F3F76"/>
      <name val="宋体"/>
      <charset val="134"/>
    </font>
    <font>
      <sz val="12"/>
      <color indexed="16"/>
      <name val="宋体"/>
      <charset val="134"/>
    </font>
    <font>
      <b/>
      <sz val="10"/>
      <color indexed="9"/>
      <name val="宋体"/>
      <charset val="134"/>
    </font>
    <font>
      <sz val="11"/>
      <color rgb="FFFF0000"/>
      <name val="宋体"/>
      <charset val="0"/>
      <scheme val="minor"/>
    </font>
    <font>
      <b/>
      <sz val="13"/>
      <color theme="3"/>
      <name val="宋体"/>
      <charset val="134"/>
    </font>
    <font>
      <b/>
      <sz val="13"/>
      <color indexed="54"/>
      <name val="宋体"/>
      <charset val="134"/>
    </font>
    <font>
      <b/>
      <sz val="11"/>
      <color theme="1"/>
      <name val="宋体"/>
      <charset val="0"/>
      <scheme val="minor"/>
    </font>
    <font>
      <sz val="8"/>
      <name val="Times New Roman"/>
      <charset val="134"/>
    </font>
    <font>
      <b/>
      <sz val="11"/>
      <color rgb="FFFA7D00"/>
      <name val="宋体"/>
      <charset val="134"/>
    </font>
    <font>
      <u/>
      <sz val="10"/>
      <color indexed="12"/>
      <name val="Times"/>
      <charset val="134"/>
    </font>
    <font>
      <b/>
      <sz val="15"/>
      <color theme="3"/>
      <name val="宋体"/>
      <charset val="134"/>
    </font>
    <font>
      <b/>
      <sz val="11"/>
      <color rgb="FF3F3F3F"/>
      <name val="宋体"/>
      <charset val="0"/>
      <scheme val="minor"/>
    </font>
    <font>
      <b/>
      <sz val="13"/>
      <color theme="3"/>
      <name val="宋体"/>
      <charset val="134"/>
      <scheme val="minor"/>
    </font>
    <font>
      <sz val="9"/>
      <name val="宋体"/>
      <charset val="134"/>
    </font>
  </fonts>
  <fills count="7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theme="5"/>
        <bgColor indexed="64"/>
      </patternFill>
    </fill>
    <fill>
      <patternFill patternType="solid">
        <fgColor indexed="45"/>
        <bgColor indexed="64"/>
      </patternFill>
    </fill>
    <fill>
      <patternFill patternType="solid">
        <fgColor rgb="FFFFEB9C"/>
        <bgColor indexed="64"/>
      </patternFill>
    </fill>
    <fill>
      <patternFill patternType="solid">
        <fgColor theme="4" tint="0.599993896298105"/>
        <bgColor indexed="64"/>
      </patternFill>
    </fill>
    <fill>
      <patternFill patternType="solid">
        <fgColor indexed="54"/>
        <bgColor indexed="64"/>
      </patternFill>
    </fill>
    <fill>
      <patternFill patternType="solid">
        <fgColor indexed="42"/>
        <bgColor indexed="64"/>
      </patternFill>
    </fill>
    <fill>
      <patternFill patternType="solid">
        <fgColor indexed="55"/>
        <bgColor indexed="64"/>
      </patternFill>
    </fill>
    <fill>
      <patternFill patternType="solid">
        <fgColor indexed="25"/>
        <bgColor indexed="64"/>
      </patternFill>
    </fill>
    <fill>
      <patternFill patternType="solid">
        <fgColor indexed="27"/>
        <bgColor indexed="64"/>
      </patternFill>
    </fill>
    <fill>
      <patternFill patternType="solid">
        <fgColor indexed="49"/>
        <bgColor indexed="64"/>
      </patternFill>
    </fill>
    <fill>
      <patternFill patternType="solid">
        <fgColor rgb="FFF2F2F2"/>
        <bgColor indexed="64"/>
      </patternFill>
    </fill>
    <fill>
      <patternFill patternType="solid">
        <fgColor indexed="14"/>
        <bgColor indexed="64"/>
      </patternFill>
    </fill>
    <fill>
      <patternFill patternType="solid">
        <fgColor theme="7" tint="0.599993896298105"/>
        <bgColor indexed="64"/>
      </patternFill>
    </fill>
    <fill>
      <patternFill patternType="solid">
        <fgColor indexed="10"/>
        <bgColor indexed="64"/>
      </patternFill>
    </fill>
    <fill>
      <patternFill patternType="solid">
        <fgColor indexed="36"/>
        <bgColor indexed="64"/>
      </patternFill>
    </fill>
    <fill>
      <patternFill patternType="solid">
        <fgColor rgb="FFFFC7CE"/>
        <bgColor indexed="64"/>
      </patternFill>
    </fill>
    <fill>
      <patternFill patternType="solid">
        <fgColor indexed="31"/>
        <bgColor indexed="64"/>
      </patternFill>
    </fill>
    <fill>
      <patternFill patternType="solid">
        <fgColor indexed="44"/>
        <bgColor indexed="64"/>
      </patternFill>
    </fill>
    <fill>
      <patternFill patternType="solid">
        <fgColor theme="6" tint="0.799981688894314"/>
        <bgColor indexed="64"/>
      </patternFill>
    </fill>
    <fill>
      <patternFill patternType="mediumGray">
        <fgColor indexed="22"/>
      </patternFill>
    </fill>
    <fill>
      <patternFill patternType="solid">
        <fgColor theme="5" tint="0.799981688894314"/>
        <bgColor indexed="64"/>
      </patternFill>
    </fill>
    <fill>
      <patternFill patternType="solid">
        <fgColor rgb="FFFFCC99"/>
        <bgColor indexed="64"/>
      </patternFill>
    </fill>
    <fill>
      <patternFill patternType="solid">
        <fgColor indexed="52"/>
        <bgColor indexed="64"/>
      </patternFill>
    </fill>
    <fill>
      <patternFill patternType="solid">
        <fgColor theme="8" tint="0.599993896298105"/>
        <bgColor indexed="64"/>
      </patternFill>
    </fill>
    <fill>
      <patternFill patternType="solid">
        <fgColor indexed="62"/>
        <bgColor indexed="64"/>
      </patternFill>
    </fill>
    <fill>
      <patternFill patternType="solid">
        <fgColor indexed="11"/>
        <bgColor indexed="64"/>
      </patternFill>
    </fill>
    <fill>
      <patternFill patternType="solid">
        <fgColor theme="4" tint="0.399975585192419"/>
        <bgColor indexed="64"/>
      </patternFill>
    </fill>
    <fill>
      <patternFill patternType="gray0625"/>
    </fill>
    <fill>
      <patternFill patternType="lightUp">
        <fgColor indexed="9"/>
        <bgColor indexed="22"/>
      </patternFill>
    </fill>
    <fill>
      <patternFill patternType="solid">
        <fgColor indexed="30"/>
        <bgColor indexed="64"/>
      </patternFill>
    </fill>
    <fill>
      <patternFill patternType="solid">
        <fgColor indexed="12"/>
        <bgColor indexed="64"/>
      </patternFill>
    </fill>
    <fill>
      <patternFill patternType="solid">
        <fgColor indexed="15"/>
        <bgColor indexed="64"/>
      </patternFill>
    </fill>
    <fill>
      <patternFill patternType="solid">
        <fgColor indexed="2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8"/>
        <bgColor indexed="64"/>
      </patternFill>
    </fill>
    <fill>
      <patternFill patternType="solid">
        <fgColor theme="4"/>
        <bgColor indexed="64"/>
      </patternFill>
    </fill>
    <fill>
      <patternFill patternType="solid">
        <fgColor rgb="FFA5A5A5"/>
        <bgColor indexed="64"/>
      </patternFill>
    </fill>
    <fill>
      <patternFill patternType="solid">
        <fgColor indexed="51"/>
        <bgColor indexed="64"/>
      </patternFill>
    </fill>
    <fill>
      <patternFill patternType="solid">
        <fgColor theme="9"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indexed="4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indexed="57"/>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lightUp">
        <fgColor indexed="9"/>
        <bgColor indexed="55"/>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indexed="53"/>
        <bgColor indexed="64"/>
      </patternFill>
    </fill>
    <fill>
      <patternFill patternType="lightUp">
        <fgColor indexed="9"/>
        <bgColor indexed="29"/>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style="thin">
        <color auto="1"/>
      </bottom>
      <diagonal/>
    </border>
    <border>
      <left/>
      <right/>
      <top/>
      <bottom style="medium">
        <color indexed="30"/>
      </bottom>
      <diagonal/>
    </border>
    <border>
      <left/>
      <right/>
      <top/>
      <bottom style="thick">
        <color indexed="62"/>
      </bottom>
      <diagonal/>
    </border>
    <border>
      <left/>
      <right/>
      <top/>
      <bottom style="medium">
        <color auto="1"/>
      </bottom>
      <diagonal/>
    </border>
    <border>
      <left/>
      <right/>
      <top/>
      <bottom style="thick">
        <color indexed="22"/>
      </bottom>
      <diagonal/>
    </border>
    <border>
      <left/>
      <right/>
      <top style="thin">
        <color indexed="11"/>
      </top>
      <bottom style="double">
        <color indexed="1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indexed="43"/>
      </bottom>
      <diagonal/>
    </border>
    <border>
      <left style="double">
        <color rgb="FF3F3F3F"/>
      </left>
      <right style="double">
        <color rgb="FF3F3F3F"/>
      </right>
      <top style="double">
        <color rgb="FF3F3F3F"/>
      </top>
      <bottom style="double">
        <color rgb="FF3F3F3F"/>
      </bottom>
      <diagonal/>
    </border>
    <border>
      <left/>
      <right/>
      <top style="medium">
        <color indexed="9"/>
      </top>
      <bottom style="medium">
        <color indexed="9"/>
      </bottom>
      <diagonal/>
    </border>
    <border>
      <left/>
      <right/>
      <top/>
      <bottom style="thick">
        <color indexed="11"/>
      </bottom>
      <diagonal/>
    </border>
    <border>
      <left/>
      <right/>
      <top/>
      <bottom style="medium">
        <color theme="4"/>
      </bottom>
      <diagonal/>
    </border>
    <border>
      <left/>
      <right/>
      <top/>
      <bottom style="medium">
        <color theme="4" tint="0.399945066682943"/>
      </bottom>
      <diagonal/>
    </border>
    <border>
      <left/>
      <right/>
      <top/>
      <bottom style="medium">
        <color theme="4" tint="0.499984740745262"/>
      </bottom>
      <diagonal/>
    </border>
    <border>
      <left/>
      <right/>
      <top style="thin">
        <color theme="4"/>
      </top>
      <bottom style="double">
        <color theme="4"/>
      </bottom>
      <diagonal/>
    </border>
    <border>
      <left/>
      <right/>
      <top/>
      <bottom style="thick">
        <color theme="4" tint="0.499954222235786"/>
      </bottom>
      <diagonal/>
    </border>
    <border>
      <left/>
      <right/>
      <top/>
      <bottom style="thick">
        <color indexed="43"/>
      </bottom>
      <diagonal/>
    </border>
    <border>
      <left/>
      <right/>
      <top/>
      <bottom style="thick">
        <color theme="4"/>
      </bottom>
      <diagonal/>
    </border>
  </borders>
  <cellStyleXfs count="1507">
    <xf numFmtId="0" fontId="0" fillId="0" borderId="0">
      <alignment vertical="center"/>
    </xf>
    <xf numFmtId="0" fontId="69" fillId="0" borderId="0">
      <alignment vertical="center"/>
    </xf>
    <xf numFmtId="0" fontId="58" fillId="7" borderId="13" applyNumberFormat="0" applyAlignment="0" applyProtection="0">
      <alignment vertical="center"/>
    </xf>
    <xf numFmtId="0" fontId="0" fillId="6" borderId="12" applyNumberFormat="0" applyFont="0" applyAlignment="0" applyProtection="0">
      <alignment vertical="center"/>
    </xf>
    <xf numFmtId="0" fontId="113" fillId="0" borderId="0">
      <alignment vertical="center"/>
    </xf>
    <xf numFmtId="0" fontId="116" fillId="0" borderId="0">
      <alignment vertical="center"/>
    </xf>
    <xf numFmtId="1" fontId="59" fillId="0" borderId="14" applyFill="0" applyProtection="0">
      <alignment horizontal="center" vertical="center"/>
    </xf>
    <xf numFmtId="1" fontId="59" fillId="0" borderId="14" applyFill="0" applyProtection="0">
      <alignment horizontal="center" vertical="center"/>
    </xf>
    <xf numFmtId="1" fontId="59" fillId="0" borderId="14" applyFill="0" applyProtection="0">
      <alignment horizontal="center" vertical="center"/>
    </xf>
    <xf numFmtId="0" fontId="0" fillId="6" borderId="12" applyNumberFormat="0" applyFont="0" applyAlignment="0" applyProtection="0">
      <alignment vertical="center"/>
    </xf>
    <xf numFmtId="1" fontId="59" fillId="0" borderId="14" applyFill="0" applyProtection="0">
      <alignment horizontal="center" vertical="center"/>
    </xf>
    <xf numFmtId="1" fontId="59" fillId="0" borderId="14" applyFill="0" applyProtection="0">
      <alignment horizontal="center" vertical="center"/>
    </xf>
    <xf numFmtId="0" fontId="58" fillId="7" borderId="13" applyNumberFormat="0" applyAlignment="0" applyProtection="0">
      <alignment vertical="center"/>
    </xf>
    <xf numFmtId="0" fontId="0" fillId="6" borderId="12" applyNumberFormat="0" applyFont="0" applyAlignment="0" applyProtection="0">
      <alignment vertical="center"/>
    </xf>
    <xf numFmtId="0" fontId="58" fillId="7" borderId="13" applyNumberFormat="0" applyAlignment="0" applyProtection="0">
      <alignment vertical="center"/>
    </xf>
    <xf numFmtId="0" fontId="57" fillId="5" borderId="0" applyNumberFormat="0" applyBorder="0" applyAlignment="0" applyProtection="0">
      <alignment vertical="center"/>
    </xf>
    <xf numFmtId="0" fontId="0" fillId="6" borderId="12" applyNumberFormat="0" applyFont="0" applyAlignment="0" applyProtection="0">
      <alignment vertical="center"/>
    </xf>
    <xf numFmtId="0" fontId="0" fillId="0" borderId="0">
      <alignment vertical="center"/>
    </xf>
    <xf numFmtId="0" fontId="7" fillId="0" borderId="0">
      <alignment vertical="center"/>
    </xf>
    <xf numFmtId="0" fontId="0" fillId="11" borderId="0" applyNumberFormat="0" applyBorder="0" applyAlignment="0" applyProtection="0">
      <alignment vertical="center"/>
    </xf>
    <xf numFmtId="0" fontId="65" fillId="9" borderId="0" applyNumberFormat="0" applyBorder="0" applyAlignment="0" applyProtection="0">
      <alignment vertical="center"/>
    </xf>
    <xf numFmtId="0" fontId="74" fillId="17" borderId="0" applyNumberFormat="0" applyBorder="0" applyAlignment="0" applyProtection="0">
      <alignment vertical="center"/>
    </xf>
    <xf numFmtId="0" fontId="7" fillId="0" borderId="0">
      <alignment vertical="center"/>
    </xf>
    <xf numFmtId="0" fontId="74" fillId="16" borderId="0" applyNumberFormat="0" applyBorder="0" applyAlignment="0" applyProtection="0">
      <alignment vertical="center"/>
    </xf>
    <xf numFmtId="0" fontId="0" fillId="9" borderId="0" applyNumberFormat="0" applyBorder="0" applyAlignment="0" applyProtection="0">
      <alignment vertical="center"/>
    </xf>
    <xf numFmtId="0" fontId="74" fillId="14" borderId="0" applyNumberFormat="0" applyBorder="0" applyAlignment="0" applyProtection="0">
      <alignment vertical="center"/>
    </xf>
    <xf numFmtId="191" fontId="59" fillId="0" borderId="14" applyFill="0" applyProtection="0">
      <alignment horizontal="right" vertical="center"/>
    </xf>
    <xf numFmtId="0" fontId="0" fillId="27" borderId="0" applyNumberFormat="0" applyBorder="0" applyAlignment="0" applyProtection="0">
      <alignment vertical="center"/>
    </xf>
    <xf numFmtId="43" fontId="0" fillId="0" borderId="0" applyFont="0" applyFill="0" applyBorder="0" applyAlignment="0" applyProtection="0">
      <alignment vertical="center"/>
    </xf>
    <xf numFmtId="0" fontId="74" fillId="16" borderId="0" applyNumberFormat="0" applyBorder="0" applyAlignment="0" applyProtection="0">
      <alignment vertical="center"/>
    </xf>
    <xf numFmtId="0" fontId="74" fillId="16" borderId="0" applyNumberFormat="0" applyBorder="0" applyAlignment="0" applyProtection="0">
      <alignment vertical="center"/>
    </xf>
    <xf numFmtId="43" fontId="0" fillId="0" borderId="0" applyFont="0" applyFill="0" applyBorder="0" applyAlignment="0" applyProtection="0">
      <alignment vertical="center"/>
    </xf>
    <xf numFmtId="0" fontId="0" fillId="8" borderId="0" applyNumberFormat="0" applyBorder="0" applyAlignment="0" applyProtection="0">
      <alignment vertical="center"/>
    </xf>
    <xf numFmtId="0" fontId="83" fillId="35" borderId="0" applyNumberFormat="0" applyBorder="0" applyAlignment="0" applyProtection="0">
      <alignment vertical="center"/>
    </xf>
    <xf numFmtId="0" fontId="7" fillId="0" borderId="0">
      <alignment vertical="center"/>
    </xf>
    <xf numFmtId="0" fontId="60" fillId="6" borderId="1" applyNumberFormat="0" applyBorder="0" applyAlignment="0" applyProtection="0">
      <alignment vertical="center"/>
    </xf>
    <xf numFmtId="43" fontId="0" fillId="0" borderId="0" applyFont="0" applyFill="0" applyBorder="0" applyAlignment="0" applyProtection="0">
      <alignment vertical="center"/>
    </xf>
    <xf numFmtId="0" fontId="0" fillId="26" borderId="0" applyNumberFormat="0" applyBorder="0" applyAlignment="0" applyProtection="0">
      <alignment vertical="center"/>
    </xf>
    <xf numFmtId="0" fontId="0" fillId="0" borderId="0">
      <alignment vertical="center"/>
    </xf>
    <xf numFmtId="0" fontId="74" fillId="7" borderId="0" applyNumberFormat="0" applyBorder="0" applyAlignment="0" applyProtection="0">
      <alignment vertical="center"/>
    </xf>
    <xf numFmtId="0" fontId="115" fillId="0" borderId="29" applyNumberFormat="0" applyFill="0" applyAlignment="0" applyProtection="0">
      <alignment vertical="center"/>
    </xf>
    <xf numFmtId="0" fontId="66" fillId="0" borderId="16" applyNumberFormat="0" applyFill="0" applyAlignment="0" applyProtection="0">
      <alignment vertical="center"/>
    </xf>
    <xf numFmtId="0" fontId="67" fillId="0" borderId="0" applyNumberFormat="0" applyFill="0" applyBorder="0" applyAlignment="0" applyProtection="0">
      <alignment vertical="center"/>
    </xf>
    <xf numFmtId="0" fontId="120" fillId="0" borderId="32" applyNumberFormat="0" applyFill="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4" fillId="1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88" fillId="0" borderId="26" applyNumberFormat="0" applyAlignment="0" applyProtection="0">
      <alignment horizontal="left" vertical="center"/>
    </xf>
    <xf numFmtId="0" fontId="1" fillId="0" borderId="0">
      <alignment vertical="center"/>
    </xf>
    <xf numFmtId="0" fontId="0" fillId="0" borderId="0">
      <alignment vertical="center"/>
    </xf>
    <xf numFmtId="37" fontId="61" fillId="0" borderId="0">
      <alignment vertical="center"/>
    </xf>
    <xf numFmtId="0" fontId="60" fillId="6" borderId="1" applyNumberFormat="0" applyBorder="0" applyAlignment="0" applyProtection="0">
      <alignment vertical="center"/>
    </xf>
    <xf numFmtId="0" fontId="132" fillId="8" borderId="31">
      <alignment horizontal="left" vertical="center"/>
      <protection locked="0" hidden="1"/>
    </xf>
    <xf numFmtId="0" fontId="87" fillId="16" borderId="24" applyNumberFormat="0" applyAlignment="0" applyProtection="0">
      <alignment vertical="center"/>
    </xf>
    <xf numFmtId="9" fontId="7" fillId="0" borderId="0" applyFont="0" applyFill="0" applyBorder="0" applyAlignment="0" applyProtection="0">
      <alignment vertical="center"/>
    </xf>
    <xf numFmtId="0" fontId="57" fillId="5" borderId="0" applyNumberFormat="0" applyBorder="0" applyAlignment="0" applyProtection="0">
      <alignment vertical="center"/>
    </xf>
    <xf numFmtId="0" fontId="78" fillId="15" borderId="0" applyNumberFormat="0" applyBorder="0" applyAlignment="0" applyProtection="0">
      <alignment vertical="center"/>
    </xf>
    <xf numFmtId="0" fontId="65" fillId="11" borderId="0" applyNumberFormat="0" applyBorder="0" applyAlignment="0" applyProtection="0">
      <alignment vertical="center"/>
    </xf>
    <xf numFmtId="0" fontId="78" fillId="15" borderId="0" applyNumberFormat="0" applyBorder="0" applyAlignment="0" applyProtection="0">
      <alignment vertical="center"/>
    </xf>
    <xf numFmtId="9" fontId="7" fillId="0" borderId="0" applyFont="0" applyFill="0" applyBorder="0" applyAlignment="0" applyProtection="0">
      <alignment vertical="center"/>
    </xf>
    <xf numFmtId="0" fontId="74" fillId="14" borderId="0" applyNumberFormat="0" applyBorder="0" applyAlignment="0" applyProtection="0">
      <alignment vertical="center"/>
    </xf>
    <xf numFmtId="0" fontId="78" fillId="15"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 fillId="0" borderId="0">
      <alignment vertical="center"/>
    </xf>
    <xf numFmtId="0" fontId="74" fillId="17" borderId="0" applyNumberFormat="0" applyBorder="0" applyAlignment="0" applyProtection="0">
      <alignment vertical="center"/>
    </xf>
    <xf numFmtId="0" fontId="88" fillId="0" borderId="3">
      <alignment horizontal="left" vertical="center"/>
    </xf>
    <xf numFmtId="201" fontId="95" fillId="0" borderId="0">
      <alignment vertical="center"/>
    </xf>
    <xf numFmtId="0" fontId="68" fillId="9" borderId="0" applyNumberFormat="0" applyBorder="0" applyAlignment="0" applyProtection="0">
      <alignment vertical="center"/>
    </xf>
    <xf numFmtId="0" fontId="7" fillId="0" borderId="0"/>
    <xf numFmtId="0" fontId="7" fillId="0" borderId="0">
      <alignment vertical="center"/>
    </xf>
    <xf numFmtId="0" fontId="74" fillId="16" borderId="0" applyNumberFormat="0" applyBorder="0" applyAlignment="0" applyProtection="0">
      <alignment vertical="center"/>
    </xf>
    <xf numFmtId="0" fontId="24" fillId="7" borderId="0" applyNumberFormat="0" applyBorder="0" applyAlignment="0" applyProtection="0">
      <alignment vertical="center"/>
    </xf>
    <xf numFmtId="0" fontId="7" fillId="0" borderId="0">
      <alignment vertical="center"/>
    </xf>
    <xf numFmtId="0" fontId="24" fillId="7" borderId="0" applyNumberFormat="0" applyBorder="0" applyAlignment="0" applyProtection="0">
      <alignment vertical="center"/>
    </xf>
    <xf numFmtId="0" fontId="7" fillId="0" borderId="0">
      <alignment vertical="center"/>
    </xf>
    <xf numFmtId="0" fontId="83" fillId="52" borderId="0" applyNumberFormat="0" applyBorder="0" applyAlignment="0" applyProtection="0">
      <alignment vertical="center"/>
    </xf>
    <xf numFmtId="0" fontId="24" fillId="26" borderId="0" applyNumberFormat="0" applyBorder="0" applyAlignment="0" applyProtection="0">
      <alignment vertical="center"/>
    </xf>
    <xf numFmtId="0" fontId="0" fillId="6" borderId="12" applyNumberFormat="0" applyFont="0" applyAlignment="0" applyProtection="0">
      <alignment vertical="center"/>
    </xf>
    <xf numFmtId="0" fontId="93" fillId="0" borderId="1">
      <alignment horizontal="left" vertical="center"/>
    </xf>
    <xf numFmtId="0" fontId="24" fillId="6" borderId="0" applyNumberFormat="0" applyBorder="0" applyAlignment="0" applyProtection="0">
      <alignment vertical="center"/>
    </xf>
    <xf numFmtId="0" fontId="0" fillId="6" borderId="12" applyNumberFormat="0" applyFont="0" applyAlignment="0" applyProtection="0">
      <alignment vertical="center"/>
    </xf>
    <xf numFmtId="0" fontId="106" fillId="37" borderId="5">
      <alignment vertical="center"/>
      <protection locked="0"/>
    </xf>
    <xf numFmtId="0" fontId="75" fillId="0" borderId="14" applyNumberFormat="0" applyFill="0" applyProtection="0">
      <alignment horizontal="center" vertical="center"/>
    </xf>
    <xf numFmtId="0" fontId="24" fillId="8" borderId="0" applyNumberFormat="0" applyBorder="0" applyAlignment="0" applyProtection="0">
      <alignment vertical="center"/>
    </xf>
    <xf numFmtId="0" fontId="68" fillId="9" borderId="0" applyNumberFormat="0" applyBorder="0" applyAlignment="0" applyProtection="0">
      <alignment vertical="center"/>
    </xf>
    <xf numFmtId="0" fontId="24" fillId="6" borderId="0" applyNumberFormat="0" applyBorder="0" applyAlignment="0" applyProtection="0">
      <alignment vertical="center"/>
    </xf>
    <xf numFmtId="0" fontId="74" fillId="17" borderId="0" applyNumberFormat="0" applyBorder="0" applyAlignment="0" applyProtection="0">
      <alignment vertical="center"/>
    </xf>
    <xf numFmtId="0" fontId="67" fillId="0" borderId="17">
      <alignment horizontal="center" vertical="center"/>
    </xf>
    <xf numFmtId="0" fontId="24" fillId="6" borderId="0" applyNumberFormat="0" applyBorder="0" applyAlignment="0" applyProtection="0">
      <alignment vertical="center"/>
    </xf>
    <xf numFmtId="0" fontId="93" fillId="0" borderId="1">
      <alignment horizontal="left" vertical="center"/>
    </xf>
    <xf numFmtId="9" fontId="7" fillId="0" borderId="0" applyFont="0" applyFill="0" applyBorder="0" applyAlignment="0" applyProtection="0">
      <alignment vertical="center"/>
    </xf>
    <xf numFmtId="0" fontId="74" fillId="8" borderId="0" applyNumberFormat="0" applyBorder="0" applyAlignment="0" applyProtection="0">
      <alignment vertical="center"/>
    </xf>
    <xf numFmtId="0" fontId="96" fillId="0" borderId="0" applyNumberFormat="0" applyFill="0" applyBorder="0" applyAlignment="0" applyProtection="0">
      <alignment vertical="center"/>
    </xf>
    <xf numFmtId="0" fontId="24" fillId="6" borderId="0" applyNumberFormat="0" applyBorder="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0" fontId="0" fillId="42" borderId="0" applyNumberFormat="0" applyBorder="0" applyAlignment="0" applyProtection="0">
      <alignment vertical="center"/>
    </xf>
    <xf numFmtId="0" fontId="74" fillId="14" borderId="0" applyNumberFormat="0" applyBorder="0" applyAlignment="0" applyProtection="0">
      <alignment vertical="center"/>
    </xf>
    <xf numFmtId="184" fontId="110" fillId="40" borderId="0">
      <alignment vertical="center"/>
    </xf>
    <xf numFmtId="0" fontId="62" fillId="0" borderId="15" applyNumberFormat="0" applyFill="0" applyAlignment="0" applyProtection="0">
      <alignment vertical="center"/>
    </xf>
    <xf numFmtId="0" fontId="7" fillId="0" borderId="0">
      <alignment vertical="center"/>
    </xf>
    <xf numFmtId="0" fontId="102" fillId="0" borderId="0">
      <alignment vertical="center"/>
    </xf>
    <xf numFmtId="0" fontId="82" fillId="0" borderId="21" applyNumberFormat="0" applyFill="0" applyAlignment="0" applyProtection="0">
      <alignment vertical="center"/>
    </xf>
    <xf numFmtId="0" fontId="66" fillId="0" borderId="16" applyNumberFormat="0" applyFill="0" applyAlignment="0" applyProtection="0">
      <alignment vertical="center"/>
    </xf>
    <xf numFmtId="0" fontId="80" fillId="0" borderId="0">
      <alignment vertical="center"/>
    </xf>
    <xf numFmtId="0" fontId="0" fillId="11" borderId="0" applyNumberFormat="0" applyBorder="0" applyAlignment="0" applyProtection="0">
      <alignment vertical="center"/>
    </xf>
    <xf numFmtId="0" fontId="80" fillId="0" borderId="0">
      <alignment vertical="center"/>
    </xf>
    <xf numFmtId="0" fontId="74" fillId="27" borderId="0" applyNumberFormat="0" applyBorder="0" applyAlignment="0" applyProtection="0">
      <alignment vertical="center"/>
    </xf>
    <xf numFmtId="0" fontId="65" fillId="9" borderId="0" applyNumberFormat="0" applyBorder="0" applyAlignment="0" applyProtection="0">
      <alignment vertical="center"/>
    </xf>
    <xf numFmtId="0" fontId="80" fillId="0" borderId="0">
      <alignment vertical="center"/>
    </xf>
    <xf numFmtId="0" fontId="66" fillId="0" borderId="16" applyNumberFormat="0" applyFill="0" applyAlignment="0" applyProtection="0">
      <alignment vertical="center"/>
    </xf>
    <xf numFmtId="0" fontId="99" fillId="0" borderId="0" applyNumberFormat="0" applyFill="0" applyBorder="0" applyAlignment="0" applyProtection="0">
      <alignment vertical="center"/>
    </xf>
    <xf numFmtId="9" fontId="7" fillId="0" borderId="0" applyFont="0" applyFill="0" applyBorder="0" applyAlignment="0" applyProtection="0">
      <alignment vertical="center"/>
    </xf>
    <xf numFmtId="0" fontId="74" fillId="27" borderId="0" applyNumberFormat="0" applyBorder="0" applyAlignment="0" applyProtection="0">
      <alignment vertical="center"/>
    </xf>
    <xf numFmtId="0" fontId="83" fillId="32" borderId="0" applyNumberFormat="0" applyBorder="0" applyAlignment="0" applyProtection="0">
      <alignment vertical="center"/>
    </xf>
    <xf numFmtId="0" fontId="0" fillId="15" borderId="0" applyNumberFormat="0" applyBorder="0" applyAlignment="0" applyProtection="0">
      <alignment vertical="center"/>
    </xf>
    <xf numFmtId="0" fontId="7" fillId="0" borderId="0">
      <alignment vertical="center"/>
    </xf>
    <xf numFmtId="44" fontId="1" fillId="0" borderId="0" applyFont="0" applyFill="0" applyBorder="0" applyAlignment="0" applyProtection="0">
      <alignment vertical="center"/>
    </xf>
    <xf numFmtId="0" fontId="109" fillId="0" borderId="0" applyNumberFormat="0" applyFill="0" applyBorder="0" applyAlignment="0" applyProtection="0">
      <alignment vertical="top"/>
      <protection locked="0"/>
    </xf>
    <xf numFmtId="49" fontId="7" fillId="0" borderId="0" applyFont="0" applyFill="0" applyBorder="0" applyAlignment="0" applyProtection="0">
      <alignment vertical="center"/>
    </xf>
    <xf numFmtId="0" fontId="7" fillId="0" borderId="0">
      <alignment vertical="center"/>
    </xf>
    <xf numFmtId="0" fontId="80" fillId="0" borderId="0">
      <alignment vertical="center"/>
    </xf>
    <xf numFmtId="0" fontId="74" fillId="32" borderId="0" applyNumberFormat="0" applyBorder="0" applyAlignment="0" applyProtection="0">
      <alignment vertical="center"/>
    </xf>
    <xf numFmtId="0" fontId="74" fillId="14" borderId="0" applyNumberFormat="0" applyBorder="0" applyAlignment="0" applyProtection="0">
      <alignment vertical="center"/>
    </xf>
    <xf numFmtId="43" fontId="0" fillId="0" borderId="0" applyFont="0" applyFill="0" applyBorder="0" applyAlignment="0" applyProtection="0">
      <alignment vertical="center"/>
    </xf>
    <xf numFmtId="0" fontId="80" fillId="0" borderId="0">
      <alignment vertical="center"/>
    </xf>
    <xf numFmtId="1" fontId="59" fillId="0" borderId="14" applyFill="0" applyProtection="0">
      <alignment horizontal="center" vertical="center"/>
    </xf>
    <xf numFmtId="0" fontId="106" fillId="37" borderId="5">
      <alignment vertical="center"/>
      <protection locked="0"/>
    </xf>
    <xf numFmtId="0" fontId="74" fillId="27" borderId="0" applyNumberFormat="0" applyBorder="0" applyAlignment="0" applyProtection="0">
      <alignment vertical="center"/>
    </xf>
    <xf numFmtId="0" fontId="78" fillId="18" borderId="0" applyNumberFormat="0" applyBorder="0" applyAlignment="0" applyProtection="0">
      <alignment vertical="center"/>
    </xf>
    <xf numFmtId="0" fontId="74" fillId="1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24" fillId="26" borderId="0" applyNumberFormat="0" applyBorder="0" applyAlignment="0" applyProtection="0">
      <alignment vertical="center"/>
    </xf>
    <xf numFmtId="0" fontId="99" fillId="0" borderId="0" applyNumberFormat="0" applyFill="0" applyBorder="0" applyAlignment="0" applyProtection="0">
      <alignment vertical="center"/>
    </xf>
    <xf numFmtId="0" fontId="7" fillId="0" borderId="0">
      <alignment vertical="center"/>
    </xf>
    <xf numFmtId="0" fontId="62" fillId="0" borderId="15" applyNumberFormat="0" applyFill="0" applyAlignment="0" applyProtection="0">
      <alignment vertical="center"/>
    </xf>
    <xf numFmtId="0" fontId="7" fillId="0" borderId="0">
      <alignment vertical="center"/>
    </xf>
    <xf numFmtId="0" fontId="80" fillId="0" borderId="0">
      <alignment vertical="center"/>
    </xf>
    <xf numFmtId="0" fontId="7" fillId="0" borderId="0">
      <alignment vertical="center"/>
    </xf>
    <xf numFmtId="0" fontId="83" fillId="35" borderId="0" applyNumberFormat="0" applyBorder="0" applyAlignment="0" applyProtection="0">
      <alignment vertical="center"/>
    </xf>
    <xf numFmtId="0" fontId="0" fillId="18" borderId="0" applyNumberFormat="0" applyBorder="0" applyAlignment="0" applyProtection="0">
      <alignment vertical="center"/>
    </xf>
    <xf numFmtId="0" fontId="74" fillId="27" borderId="0" applyNumberFormat="0" applyBorder="0" applyAlignment="0" applyProtection="0">
      <alignment vertical="center"/>
    </xf>
    <xf numFmtId="0" fontId="66" fillId="0" borderId="16" applyNumberFormat="0" applyFill="0" applyAlignment="0" applyProtection="0">
      <alignment vertical="center"/>
    </xf>
    <xf numFmtId="0" fontId="7" fillId="0" borderId="0">
      <alignment vertical="center"/>
    </xf>
    <xf numFmtId="0" fontId="7" fillId="0" borderId="0">
      <alignment vertical="center"/>
    </xf>
    <xf numFmtId="0" fontId="83" fillId="35" borderId="0" applyNumberFormat="0" applyBorder="0" applyAlignment="0" applyProtection="0">
      <alignment vertical="center"/>
    </xf>
    <xf numFmtId="0" fontId="62" fillId="0" borderId="15" applyNumberFormat="0" applyFill="0" applyAlignment="0" applyProtection="0">
      <alignment vertical="center"/>
    </xf>
    <xf numFmtId="0" fontId="101" fillId="0" borderId="0" applyNumberFormat="0" applyFill="0" applyBorder="0" applyAlignment="0" applyProtection="0">
      <alignment vertical="center"/>
    </xf>
    <xf numFmtId="0" fontId="0" fillId="27" borderId="0" applyNumberFormat="0" applyBorder="0" applyAlignment="0" applyProtection="0">
      <alignment vertical="center"/>
    </xf>
    <xf numFmtId="0" fontId="66" fillId="0" borderId="16" applyNumberFormat="0" applyFill="0" applyAlignment="0" applyProtection="0">
      <alignment vertical="center"/>
    </xf>
    <xf numFmtId="0" fontId="60" fillId="6" borderId="1" applyNumberFormat="0" applyBorder="0" applyAlignment="0" applyProtection="0">
      <alignment vertical="center"/>
    </xf>
    <xf numFmtId="0" fontId="7" fillId="0" borderId="0">
      <alignment vertical="center"/>
    </xf>
    <xf numFmtId="0" fontId="74" fillId="14" borderId="0" applyNumberFormat="0" applyBorder="0" applyAlignment="0" applyProtection="0">
      <alignment vertical="center"/>
    </xf>
    <xf numFmtId="0" fontId="96" fillId="0" borderId="0" applyNumberFormat="0" applyFill="0" applyBorder="0" applyAlignment="0" applyProtection="0">
      <alignment vertical="center"/>
    </xf>
    <xf numFmtId="0" fontId="59" fillId="0" borderId="7" applyNumberFormat="0" applyFill="0" applyProtection="0">
      <alignment horizontal="left" vertical="center"/>
    </xf>
    <xf numFmtId="0" fontId="83" fillId="45" borderId="0" applyNumberFormat="0" applyBorder="0" applyAlignment="0" applyProtection="0">
      <alignment vertical="center"/>
    </xf>
    <xf numFmtId="0" fontId="121" fillId="0" borderId="33" applyNumberFormat="0" applyFill="0" applyAlignment="0" applyProtection="0">
      <alignment vertical="center"/>
    </xf>
    <xf numFmtId="0" fontId="74" fillId="16" borderId="0" applyNumberFormat="0" applyBorder="0" applyAlignment="0" applyProtection="0">
      <alignment vertical="center"/>
    </xf>
    <xf numFmtId="0" fontId="78" fillId="15" borderId="0" applyNumberFormat="0" applyBorder="0" applyAlignment="0" applyProtection="0">
      <alignment vertical="center"/>
    </xf>
    <xf numFmtId="0" fontId="96" fillId="0" borderId="0" applyNumberFormat="0" applyFill="0" applyBorder="0" applyAlignment="0" applyProtection="0">
      <alignment vertical="center"/>
    </xf>
    <xf numFmtId="0" fontId="24" fillId="7" borderId="0" applyNumberFormat="0" applyBorder="0" applyAlignment="0" applyProtection="0">
      <alignment vertical="center"/>
    </xf>
    <xf numFmtId="0" fontId="83" fillId="39" borderId="0" applyNumberFormat="0" applyBorder="0" applyAlignment="0" applyProtection="0">
      <alignment vertical="center"/>
    </xf>
    <xf numFmtId="0" fontId="7" fillId="0" borderId="0">
      <alignment vertical="center"/>
    </xf>
    <xf numFmtId="0" fontId="68" fillId="11" borderId="0" applyNumberFormat="0" applyBorder="0" applyAlignment="0" applyProtection="0">
      <alignment vertical="center"/>
    </xf>
    <xf numFmtId="43" fontId="0" fillId="0" borderId="0" applyFont="0" applyFill="0" applyBorder="0" applyAlignment="0" applyProtection="0">
      <alignment vertical="center"/>
    </xf>
    <xf numFmtId="198" fontId="7" fillId="0" borderId="0" applyFont="0" applyFill="0" applyProtection="0">
      <alignment vertical="center"/>
    </xf>
    <xf numFmtId="0" fontId="82" fillId="0" borderId="21" applyNumberFormat="0" applyFill="0" applyAlignment="0" applyProtection="0">
      <alignment vertical="center"/>
    </xf>
    <xf numFmtId="0" fontId="130" fillId="8" borderId="27" applyNumberFormat="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124" fillId="0" borderId="0" applyNumberFormat="0" applyFill="0" applyBorder="0" applyAlignment="0" applyProtection="0">
      <alignment vertical="center"/>
    </xf>
    <xf numFmtId="0" fontId="74" fillId="17" borderId="0" applyNumberFormat="0" applyBorder="0" applyAlignment="0" applyProtection="0">
      <alignment vertical="center"/>
    </xf>
    <xf numFmtId="0" fontId="7" fillId="0" borderId="0">
      <alignment vertical="center"/>
    </xf>
    <xf numFmtId="0" fontId="74" fillId="14" borderId="0" applyNumberFormat="0" applyBorder="0" applyAlignment="0" applyProtection="0">
      <alignment vertical="center"/>
    </xf>
    <xf numFmtId="0" fontId="71" fillId="0" borderId="7" applyNumberFormat="0" applyFill="0" applyProtection="0">
      <alignment horizontal="center" vertical="center"/>
    </xf>
    <xf numFmtId="0" fontId="57" fillId="5" borderId="0" applyNumberFormat="0" applyBorder="0" applyAlignment="0" applyProtection="0">
      <alignment vertical="center"/>
    </xf>
    <xf numFmtId="0" fontId="103" fillId="0" borderId="0" applyNumberFormat="0" applyFill="0" applyBorder="0" applyAlignment="0" applyProtection="0">
      <alignment vertical="center"/>
    </xf>
    <xf numFmtId="0" fontId="58" fillId="7" borderId="13" applyNumberFormat="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80" fillId="0" borderId="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74" fillId="14" borderId="0" applyNumberFormat="0" applyBorder="0" applyAlignment="0" applyProtection="0">
      <alignment vertical="center"/>
    </xf>
    <xf numFmtId="0" fontId="59" fillId="0" borderId="7" applyNumberFormat="0" applyFill="0" applyProtection="0">
      <alignment horizontal="left" vertical="center"/>
    </xf>
    <xf numFmtId="187" fontId="7" fillId="0" borderId="0" applyFont="0" applyFill="0" applyBorder="0" applyAlignment="0" applyProtection="0">
      <alignment vertical="center"/>
    </xf>
    <xf numFmtId="0" fontId="85" fillId="7" borderId="20" applyNumberFormat="0" applyAlignment="0" applyProtection="0">
      <alignment vertical="center"/>
    </xf>
    <xf numFmtId="0" fontId="113" fillId="0" borderId="0">
      <alignment vertical="center"/>
    </xf>
    <xf numFmtId="0" fontId="74" fillId="32" borderId="0" applyNumberFormat="0" applyBorder="0" applyAlignment="0" applyProtection="0">
      <alignment vertical="center"/>
    </xf>
    <xf numFmtId="0" fontId="0" fillId="6" borderId="0" applyNumberFormat="0" applyBorder="0" applyAlignment="0" applyProtection="0">
      <alignment vertical="center"/>
    </xf>
    <xf numFmtId="0" fontId="74" fillId="14" borderId="0" applyNumberFormat="0" applyBorder="0" applyAlignment="0" applyProtection="0">
      <alignment vertical="center"/>
    </xf>
    <xf numFmtId="0" fontId="126" fillId="0" borderId="28" applyNumberFormat="0" applyFill="0" applyAlignment="0" applyProtection="0">
      <alignment vertical="center"/>
    </xf>
    <xf numFmtId="0" fontId="62" fillId="0" borderId="0" applyNumberFormat="0" applyFill="0" applyBorder="0" applyAlignment="0" applyProtection="0">
      <alignment vertical="center"/>
    </xf>
    <xf numFmtId="0" fontId="83" fillId="32" borderId="0" applyNumberFormat="0" applyBorder="0" applyAlignment="0" applyProtection="0">
      <alignment vertical="center"/>
    </xf>
    <xf numFmtId="0" fontId="0" fillId="4"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7" fillId="0" borderId="0">
      <alignment vertical="center"/>
    </xf>
    <xf numFmtId="0" fontId="74" fillId="14" borderId="0" applyNumberFormat="0" applyBorder="0" applyAlignment="0" applyProtection="0">
      <alignment vertical="center"/>
    </xf>
    <xf numFmtId="0" fontId="62" fillId="0" borderId="0" applyNumberFormat="0" applyFill="0" applyBorder="0" applyAlignment="0" applyProtection="0">
      <alignment vertical="center"/>
    </xf>
    <xf numFmtId="0" fontId="7" fillId="0" borderId="0">
      <alignment vertical="center"/>
    </xf>
    <xf numFmtId="0" fontId="83" fillId="45" borderId="0" applyNumberFormat="0" applyBorder="0" applyAlignment="0" applyProtection="0">
      <alignment vertical="center"/>
    </xf>
    <xf numFmtId="0" fontId="7" fillId="0" borderId="0">
      <alignment vertical="center"/>
    </xf>
    <xf numFmtId="0" fontId="83" fillId="45" borderId="0" applyNumberFormat="0" applyBorder="0" applyAlignment="0" applyProtection="0">
      <alignment vertical="center"/>
    </xf>
    <xf numFmtId="0" fontId="7" fillId="0" borderId="0">
      <alignment vertical="center"/>
    </xf>
    <xf numFmtId="0" fontId="24" fillId="8" borderId="0" applyNumberFormat="0" applyBorder="0" applyAlignment="0" applyProtection="0">
      <alignment vertical="center"/>
    </xf>
    <xf numFmtId="0" fontId="122" fillId="44" borderId="0" applyNumberFormat="0" applyBorder="0" applyAlignment="0" applyProtection="0">
      <alignment vertical="center"/>
    </xf>
    <xf numFmtId="0" fontId="80" fillId="0" borderId="0">
      <alignment vertical="center"/>
    </xf>
    <xf numFmtId="0" fontId="73" fillId="13" borderId="0" applyNumberFormat="0" applyBorder="0" applyAlignment="0" applyProtection="0">
      <alignment vertical="center"/>
    </xf>
    <xf numFmtId="0" fontId="24" fillId="6" borderId="0" applyNumberFormat="0" applyBorder="0" applyAlignment="0" applyProtection="0">
      <alignment vertical="center"/>
    </xf>
    <xf numFmtId="9" fontId="7" fillId="0" borderId="0" applyFont="0" applyFill="0" applyBorder="0" applyAlignment="0" applyProtection="0">
      <alignment vertical="center"/>
    </xf>
    <xf numFmtId="191" fontId="59" fillId="0" borderId="14" applyFill="0" applyProtection="0">
      <alignment horizontal="right" vertical="center"/>
    </xf>
    <xf numFmtId="0" fontId="62" fillId="0" borderId="15" applyNumberFormat="0" applyFill="0" applyAlignment="0" applyProtection="0">
      <alignment vertical="center"/>
    </xf>
    <xf numFmtId="0" fontId="80" fillId="0" borderId="0">
      <alignment vertical="center"/>
    </xf>
    <xf numFmtId="0" fontId="8" fillId="0" borderId="0">
      <alignment vertical="center"/>
    </xf>
    <xf numFmtId="0" fontId="0" fillId="0" borderId="0">
      <alignment vertical="center"/>
    </xf>
    <xf numFmtId="0" fontId="0" fillId="0" borderId="0">
      <alignment vertical="center"/>
    </xf>
    <xf numFmtId="0" fontId="93" fillId="0" borderId="1">
      <alignment horizontal="left" vertical="center"/>
    </xf>
    <xf numFmtId="37" fontId="61" fillId="0" borderId="0">
      <alignment vertical="center"/>
    </xf>
    <xf numFmtId="0" fontId="60" fillId="6" borderId="1" applyNumberFormat="0" applyBorder="0" applyAlignment="0" applyProtection="0">
      <alignment vertical="center"/>
    </xf>
    <xf numFmtId="0" fontId="62" fillId="0" borderId="15" applyNumberFormat="0" applyFill="0" applyAlignment="0" applyProtection="0">
      <alignment vertical="center"/>
    </xf>
    <xf numFmtId="0" fontId="0" fillId="18" borderId="0" applyNumberFormat="0" applyBorder="0" applyAlignment="0" applyProtection="0">
      <alignment vertical="center"/>
    </xf>
    <xf numFmtId="0" fontId="74" fillId="32" borderId="0" applyNumberFormat="0" applyBorder="0" applyAlignment="0" applyProtection="0">
      <alignment vertical="center"/>
    </xf>
    <xf numFmtId="0" fontId="74" fillId="16" borderId="0" applyNumberFormat="0" applyBorder="0" applyAlignment="0" applyProtection="0">
      <alignment vertical="center"/>
    </xf>
    <xf numFmtId="43" fontId="0" fillId="0" borderId="0" applyFont="0" applyFill="0" applyBorder="0" applyAlignment="0" applyProtection="0">
      <alignment vertical="center"/>
    </xf>
    <xf numFmtId="0" fontId="0" fillId="11" borderId="0" applyNumberFormat="0" applyBorder="0" applyAlignment="0" applyProtection="0">
      <alignment vertical="center"/>
    </xf>
    <xf numFmtId="0" fontId="67" fillId="0" borderId="17">
      <alignment horizontal="center" vertical="center"/>
    </xf>
    <xf numFmtId="0" fontId="74" fillId="14" borderId="0" applyNumberFormat="0" applyBorder="0" applyAlignment="0" applyProtection="0">
      <alignment vertical="center"/>
    </xf>
    <xf numFmtId="200" fontId="7" fillId="0" borderId="0" applyFont="0" applyFill="0" applyBorder="0" applyAlignment="0" applyProtection="0">
      <alignment vertical="center"/>
    </xf>
    <xf numFmtId="0" fontId="74" fillId="19" borderId="0" applyNumberFormat="0" applyBorder="0" applyAlignment="0" applyProtection="0">
      <alignment vertical="center"/>
    </xf>
    <xf numFmtId="0" fontId="74" fillId="14" borderId="0" applyNumberFormat="0" applyBorder="0" applyAlignment="0" applyProtection="0">
      <alignment vertical="center"/>
    </xf>
    <xf numFmtId="0" fontId="106" fillId="37" borderId="5">
      <alignment vertical="center"/>
      <protection locked="0"/>
    </xf>
    <xf numFmtId="0" fontId="7" fillId="0" borderId="0">
      <alignment vertical="center"/>
    </xf>
    <xf numFmtId="0" fontId="74" fillId="19" borderId="0" applyNumberFormat="0" applyBorder="0" applyAlignment="0" applyProtection="0">
      <alignment vertical="center"/>
    </xf>
    <xf numFmtId="0" fontId="66" fillId="0" borderId="16" applyNumberFormat="0" applyFill="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0" fillId="6" borderId="12" applyNumberFormat="0" applyFont="0" applyAlignment="0" applyProtection="0">
      <alignment vertical="center"/>
    </xf>
    <xf numFmtId="43" fontId="0" fillId="0" borderId="0" applyFont="0" applyFill="0" applyBorder="0" applyAlignment="0" applyProtection="0">
      <alignment vertical="center"/>
    </xf>
    <xf numFmtId="0" fontId="74" fillId="16" borderId="0" applyNumberFormat="0" applyBorder="0" applyAlignment="0" applyProtection="0">
      <alignment vertical="center"/>
    </xf>
    <xf numFmtId="0" fontId="74" fillId="19" borderId="0" applyNumberFormat="0" applyBorder="0" applyAlignment="0" applyProtection="0">
      <alignment vertical="center"/>
    </xf>
    <xf numFmtId="0" fontId="0" fillId="0" borderId="0">
      <alignment vertical="center"/>
    </xf>
    <xf numFmtId="0" fontId="0" fillId="11" borderId="0" applyNumberFormat="0" applyBorder="0" applyAlignment="0" applyProtection="0">
      <alignment vertical="center"/>
    </xf>
    <xf numFmtId="0" fontId="65" fillId="11" borderId="0" applyNumberFormat="0" applyBorder="0" applyAlignment="0" applyProtection="0">
      <alignment vertical="center"/>
    </xf>
    <xf numFmtId="0" fontId="0" fillId="15" borderId="0" applyNumberFormat="0" applyBorder="0" applyAlignment="0" applyProtection="0">
      <alignment vertical="center"/>
    </xf>
    <xf numFmtId="0" fontId="74" fillId="7" borderId="0" applyNumberFormat="0" applyBorder="0" applyAlignment="0" applyProtection="0">
      <alignment vertical="center"/>
    </xf>
    <xf numFmtId="0" fontId="115" fillId="0" borderId="29" applyNumberFormat="0" applyFill="0" applyAlignment="0" applyProtection="0">
      <alignment vertical="center"/>
    </xf>
    <xf numFmtId="49" fontId="7" fillId="0" borderId="0" applyFont="0" applyFill="0" applyBorder="0" applyAlignment="0" applyProtection="0">
      <alignment vertical="center"/>
    </xf>
    <xf numFmtId="0" fontId="0" fillId="9" borderId="0" applyNumberFormat="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101" fillId="0" borderId="0" applyNumberFormat="0" applyFill="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9" fontId="7" fillId="0" borderId="0" applyFont="0" applyFill="0" applyBorder="0" applyAlignment="0" applyProtection="0">
      <alignment vertical="center"/>
    </xf>
    <xf numFmtId="0" fontId="60" fillId="7" borderId="0" applyNumberFormat="0" applyBorder="0" applyAlignment="0" applyProtection="0">
      <alignment vertical="center"/>
    </xf>
    <xf numFmtId="0" fontId="24" fillId="26" borderId="0" applyNumberFormat="0" applyBorder="0" applyAlignment="0" applyProtection="0">
      <alignment vertical="center"/>
    </xf>
    <xf numFmtId="0" fontId="80" fillId="0" borderId="0">
      <alignment vertical="center"/>
    </xf>
    <xf numFmtId="0" fontId="7" fillId="0" borderId="0">
      <alignment vertical="center"/>
    </xf>
    <xf numFmtId="0" fontId="96" fillId="0" borderId="0" applyNumberFormat="0" applyFill="0" applyBorder="0" applyAlignment="0" applyProtection="0">
      <alignment vertical="center"/>
    </xf>
    <xf numFmtId="0" fontId="24" fillId="26" borderId="0" applyNumberFormat="0" applyBorder="0" applyAlignment="0" applyProtection="0">
      <alignment vertical="center"/>
    </xf>
    <xf numFmtId="9" fontId="7" fillId="0" borderId="0" applyFont="0" applyFill="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194" fontId="7" fillId="0" borderId="0" applyFont="0" applyFill="0" applyBorder="0" applyAlignment="0" applyProtection="0">
      <alignment vertical="center"/>
    </xf>
    <xf numFmtId="0" fontId="137" fillId="0" borderId="0">
      <alignment horizontal="center" vertical="center" wrapText="1"/>
      <protection locked="0"/>
    </xf>
    <xf numFmtId="9" fontId="7" fillId="0" borderId="0" applyFont="0" applyFill="0" applyBorder="0" applyAlignment="0" applyProtection="0">
      <alignment vertical="center"/>
    </xf>
    <xf numFmtId="43" fontId="0" fillId="0" borderId="0" applyFont="0" applyFill="0" applyBorder="0" applyAlignment="0" applyProtection="0">
      <alignment vertical="center"/>
    </xf>
    <xf numFmtId="4" fontId="7" fillId="0" borderId="0" applyFont="0" applyFill="0" applyBorder="0" applyAlignment="0" applyProtection="0">
      <alignment vertical="center"/>
    </xf>
    <xf numFmtId="0" fontId="62" fillId="0" borderId="15" applyNumberFormat="0" applyFill="0" applyAlignment="0" applyProtection="0">
      <alignment vertical="center"/>
    </xf>
    <xf numFmtId="0" fontId="74" fillId="7" borderId="0" applyNumberFormat="0" applyBorder="0" applyAlignment="0" applyProtection="0">
      <alignment vertical="center"/>
    </xf>
    <xf numFmtId="9" fontId="7" fillId="0" borderId="0" applyFont="0" applyFill="0" applyBorder="0" applyAlignment="0" applyProtection="0">
      <alignment vertical="center"/>
    </xf>
    <xf numFmtId="0" fontId="0" fillId="0" borderId="0">
      <alignment vertical="center"/>
    </xf>
    <xf numFmtId="0" fontId="7" fillId="0" borderId="0">
      <alignment vertical="center"/>
    </xf>
    <xf numFmtId="0" fontId="83" fillId="11" borderId="0" applyNumberFormat="0" applyBorder="0" applyAlignment="0" applyProtection="0">
      <alignment vertical="center"/>
    </xf>
    <xf numFmtId="0" fontId="74" fillId="16" borderId="0" applyNumberFormat="0" applyBorder="0" applyAlignment="0" applyProtection="0">
      <alignment vertical="center"/>
    </xf>
    <xf numFmtId="43" fontId="0" fillId="0" borderId="0" applyFont="0" applyFill="0" applyBorder="0" applyAlignment="0" applyProtection="0">
      <alignment vertical="center"/>
    </xf>
    <xf numFmtId="0" fontId="113" fillId="0" borderId="0">
      <alignment vertical="center"/>
    </xf>
    <xf numFmtId="0" fontId="74" fillId="17" borderId="0" applyNumberFormat="0" applyBorder="0" applyAlignment="0" applyProtection="0">
      <alignment vertical="center"/>
    </xf>
    <xf numFmtId="0" fontId="0" fillId="27"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60" fillId="6" borderId="1" applyNumberFormat="0" applyBorder="0" applyAlignment="0" applyProtection="0">
      <alignment vertical="center"/>
    </xf>
    <xf numFmtId="0" fontId="76" fillId="0" borderId="18" applyNumberFormat="0" applyFill="0" applyAlignment="0" applyProtection="0">
      <alignment vertical="center"/>
    </xf>
    <xf numFmtId="0" fontId="62" fillId="0" borderId="15" applyNumberFormat="0" applyFill="0" applyAlignment="0" applyProtection="0">
      <alignment vertical="center"/>
    </xf>
    <xf numFmtId="0" fontId="65" fillId="9" borderId="0" applyNumberFormat="0" applyBorder="0" applyAlignment="0" applyProtection="0">
      <alignment vertical="center"/>
    </xf>
    <xf numFmtId="0" fontId="62" fillId="0" borderId="0" applyNumberFormat="0" applyFill="0" applyBorder="0" applyAlignment="0" applyProtection="0">
      <alignment vertical="center"/>
    </xf>
    <xf numFmtId="0" fontId="83" fillId="24" borderId="0" applyNumberFormat="0" applyBorder="0" applyAlignment="0" applyProtection="0">
      <alignment vertical="center"/>
    </xf>
    <xf numFmtId="0" fontId="7" fillId="0" borderId="0">
      <alignment vertical="center"/>
    </xf>
    <xf numFmtId="0" fontId="62" fillId="0" borderId="0" applyNumberFormat="0" applyFill="0" applyBorder="0" applyAlignment="0" applyProtection="0">
      <alignment vertical="center"/>
    </xf>
    <xf numFmtId="0" fontId="7" fillId="0" borderId="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76" fillId="0" borderId="18" applyNumberFormat="0" applyFill="0" applyAlignment="0" applyProtection="0">
      <alignment vertical="center"/>
    </xf>
    <xf numFmtId="0" fontId="73" fillId="58" borderId="0" applyNumberFormat="0" applyBorder="0" applyAlignment="0" applyProtection="0">
      <alignment vertical="center"/>
    </xf>
    <xf numFmtId="0" fontId="65" fillId="11" borderId="0" applyNumberFormat="0" applyBorder="0" applyAlignment="0" applyProtection="0">
      <alignment vertical="center"/>
    </xf>
    <xf numFmtId="0" fontId="79" fillId="8" borderId="20" applyNumberFormat="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102" fillId="0" borderId="0">
      <alignment vertical="center"/>
    </xf>
    <xf numFmtId="0" fontId="59" fillId="0" borderId="7" applyNumberFormat="0" applyFill="0" applyProtection="0">
      <alignment horizontal="right" vertical="center"/>
    </xf>
    <xf numFmtId="0" fontId="71" fillId="0" borderId="7" applyNumberFormat="0" applyFill="0" applyProtection="0">
      <alignment horizontal="center" vertical="center"/>
    </xf>
    <xf numFmtId="0" fontId="65" fillId="11" borderId="0" applyNumberFormat="0" applyBorder="0" applyAlignment="0" applyProtection="0">
      <alignment vertical="center"/>
    </xf>
    <xf numFmtId="0" fontId="62" fillId="0" borderId="0" applyNumberFormat="0" applyFill="0" applyBorder="0" applyAlignment="0" applyProtection="0">
      <alignment vertical="center"/>
    </xf>
    <xf numFmtId="0" fontId="79" fillId="8" borderId="20" applyNumberFormat="0" applyAlignment="0" applyProtection="0">
      <alignment vertical="center"/>
    </xf>
    <xf numFmtId="0" fontId="76" fillId="0" borderId="18" applyNumberFormat="0" applyFill="0" applyAlignment="0" applyProtection="0">
      <alignment vertical="center"/>
    </xf>
    <xf numFmtId="0" fontId="74" fillId="14" borderId="0" applyNumberFormat="0" applyBorder="0" applyAlignment="0" applyProtection="0">
      <alignment vertical="center"/>
    </xf>
    <xf numFmtId="0" fontId="79" fillId="8" borderId="20" applyNumberFormat="0" applyAlignment="0" applyProtection="0">
      <alignment vertical="center"/>
    </xf>
    <xf numFmtId="0" fontId="62" fillId="0" borderId="0" applyNumberFormat="0" applyFill="0" applyBorder="0" applyAlignment="0" applyProtection="0">
      <alignment vertical="center"/>
    </xf>
    <xf numFmtId="0" fontId="82" fillId="0" borderId="21" applyNumberFormat="0" applyFill="0" applyAlignment="0" applyProtection="0">
      <alignment vertical="center"/>
    </xf>
    <xf numFmtId="0" fontId="57" fillId="5" borderId="0" applyNumberFormat="0" applyBorder="0" applyAlignment="0" applyProtection="0">
      <alignment vertical="center"/>
    </xf>
    <xf numFmtId="9" fontId="7" fillId="0" borderId="0" applyFont="0" applyFill="0" applyBorder="0" applyAlignment="0" applyProtection="0">
      <alignment vertical="center"/>
    </xf>
    <xf numFmtId="0" fontId="78" fillId="15" borderId="0" applyNumberFormat="0" applyBorder="0" applyAlignment="0" applyProtection="0">
      <alignment vertical="center"/>
    </xf>
    <xf numFmtId="0" fontId="0" fillId="27" borderId="0" applyNumberFormat="0" applyBorder="0" applyAlignment="0" applyProtection="0">
      <alignment vertical="center"/>
    </xf>
    <xf numFmtId="0" fontId="24" fillId="18" borderId="0" applyNumberFormat="0" applyBorder="0" applyAlignment="0" applyProtection="0">
      <alignment vertical="center"/>
    </xf>
    <xf numFmtId="0" fontId="66" fillId="0" borderId="16" applyNumberFormat="0" applyFill="0" applyAlignment="0" applyProtection="0">
      <alignment vertical="center"/>
    </xf>
    <xf numFmtId="0" fontId="7" fillId="0" borderId="0">
      <alignment vertical="center"/>
    </xf>
    <xf numFmtId="0" fontId="79" fillId="8" borderId="20" applyNumberFormat="0" applyAlignment="0" applyProtection="0">
      <alignment vertical="center"/>
    </xf>
    <xf numFmtId="0" fontId="62" fillId="0" borderId="0" applyNumberFormat="0" applyFill="0" applyBorder="0" applyAlignment="0" applyProtection="0">
      <alignment vertical="center"/>
    </xf>
    <xf numFmtId="0" fontId="7" fillId="29" borderId="0" applyNumberFormat="0" applyFont="0" applyBorder="0" applyAlignment="0" applyProtection="0">
      <alignment vertical="center"/>
    </xf>
    <xf numFmtId="187" fontId="7" fillId="0" borderId="0" applyFont="0" applyFill="0" applyBorder="0" applyAlignment="0" applyProtection="0">
      <alignment vertical="center"/>
    </xf>
    <xf numFmtId="0" fontId="7" fillId="0" borderId="0">
      <alignment vertical="center"/>
    </xf>
    <xf numFmtId="0" fontId="0" fillId="0" borderId="0">
      <alignment vertical="center"/>
    </xf>
    <xf numFmtId="0" fontId="75" fillId="0" borderId="14" applyNumberFormat="0" applyFill="0" applyProtection="0">
      <alignment horizontal="center" vertical="center"/>
    </xf>
    <xf numFmtId="0" fontId="60" fillId="6" borderId="1" applyNumberFormat="0" applyBorder="0" applyAlignment="0" applyProtection="0">
      <alignment vertical="center"/>
    </xf>
    <xf numFmtId="0" fontId="62" fillId="0" borderId="0" applyNumberFormat="0" applyFill="0" applyBorder="0" applyAlignment="0" applyProtection="0">
      <alignment vertical="center"/>
    </xf>
    <xf numFmtId="0" fontId="65" fillId="9" borderId="0" applyNumberFormat="0" applyBorder="0" applyAlignment="0" applyProtection="0">
      <alignment vertical="center"/>
    </xf>
    <xf numFmtId="0" fontId="108" fillId="0" borderId="0" applyNumberFormat="0" applyFill="0" applyBorder="0" applyAlignment="0" applyProtection="0">
      <alignment vertical="center"/>
    </xf>
    <xf numFmtId="0" fontId="1" fillId="0" borderId="0">
      <alignment vertical="center"/>
    </xf>
    <xf numFmtId="0" fontId="108" fillId="0" borderId="0" applyNumberFormat="0" applyFill="0" applyBorder="0" applyAlignment="0" applyProtection="0">
      <alignment vertical="center"/>
    </xf>
    <xf numFmtId="0" fontId="70" fillId="55" borderId="0" applyNumberFormat="0" applyBorder="0" applyAlignment="0" applyProtection="0">
      <alignment vertical="center"/>
    </xf>
    <xf numFmtId="0" fontId="7" fillId="0" borderId="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62" fillId="0" borderId="15" applyNumberFormat="0" applyFill="0" applyAlignment="0" applyProtection="0">
      <alignment vertical="center"/>
    </xf>
    <xf numFmtId="0" fontId="74" fillId="14" borderId="0" applyNumberFormat="0" applyBorder="0" applyAlignment="0" applyProtection="0">
      <alignment vertical="center"/>
    </xf>
    <xf numFmtId="0" fontId="65" fillId="11" borderId="0" applyNumberFormat="0" applyBorder="0" applyAlignment="0" applyProtection="0">
      <alignment vertical="center"/>
    </xf>
    <xf numFmtId="0" fontId="7" fillId="0" borderId="0">
      <alignment vertical="center"/>
    </xf>
    <xf numFmtId="0" fontId="7" fillId="0" borderId="0">
      <alignment vertical="center"/>
    </xf>
    <xf numFmtId="0" fontId="62" fillId="0" borderId="15" applyNumberFormat="0" applyFill="0" applyAlignment="0" applyProtection="0">
      <alignment vertical="center"/>
    </xf>
    <xf numFmtId="0" fontId="76" fillId="0" borderId="18" applyNumberFormat="0" applyFill="0" applyAlignment="0" applyProtection="0">
      <alignment vertical="center"/>
    </xf>
    <xf numFmtId="0" fontId="102" fillId="0" borderId="0">
      <alignment vertical="center"/>
    </xf>
    <xf numFmtId="0" fontId="0" fillId="0" borderId="0">
      <alignment vertical="center"/>
    </xf>
    <xf numFmtId="0" fontId="68" fillId="11" borderId="0" applyNumberFormat="0" applyBorder="0" applyAlignment="0" applyProtection="0">
      <alignment vertical="center"/>
    </xf>
    <xf numFmtId="0" fontId="24" fillId="6" borderId="0" applyNumberFormat="0" applyBorder="0" applyAlignment="0" applyProtection="0">
      <alignment vertical="center"/>
    </xf>
    <xf numFmtId="0" fontId="76" fillId="0" borderId="18" applyNumberFormat="0" applyFill="0" applyAlignment="0" applyProtection="0">
      <alignment vertical="center"/>
    </xf>
    <xf numFmtId="0" fontId="73" fillId="64" borderId="0" applyNumberFormat="0" applyBorder="0" applyAlignment="0" applyProtection="0">
      <alignment vertical="center"/>
    </xf>
    <xf numFmtId="9" fontId="7" fillId="0" borderId="0" applyFont="0" applyFill="0" applyBorder="0" applyAlignment="0" applyProtection="0">
      <alignment vertical="center"/>
    </xf>
    <xf numFmtId="0" fontId="71" fillId="0" borderId="7" applyNumberFormat="0" applyFill="0" applyProtection="0">
      <alignment horizontal="center" vertical="center"/>
    </xf>
    <xf numFmtId="43" fontId="0" fillId="0" borderId="0" applyFont="0" applyFill="0" applyBorder="0" applyAlignment="0" applyProtection="0">
      <alignment vertical="center"/>
    </xf>
    <xf numFmtId="0" fontId="67" fillId="0" borderId="17">
      <alignment horizontal="center" vertical="center"/>
    </xf>
    <xf numFmtId="0" fontId="75" fillId="0" borderId="14" applyNumberFormat="0" applyFill="0" applyProtection="0">
      <alignment horizontal="center" vertical="center"/>
    </xf>
    <xf numFmtId="0" fontId="66" fillId="0" borderId="16" applyNumberFormat="0" applyFill="0" applyAlignment="0" applyProtection="0">
      <alignment vertical="center"/>
    </xf>
    <xf numFmtId="0" fontId="24" fillId="15" borderId="0" applyNumberFormat="0" applyBorder="0" applyAlignment="0" applyProtection="0">
      <alignment vertical="center"/>
    </xf>
    <xf numFmtId="0" fontId="58" fillId="7" borderId="13" applyNumberFormat="0" applyAlignment="0" applyProtection="0">
      <alignment vertical="center"/>
    </xf>
    <xf numFmtId="0" fontId="65" fillId="11" borderId="0" applyNumberFormat="0" applyBorder="0" applyAlignment="0" applyProtection="0">
      <alignment vertical="center"/>
    </xf>
    <xf numFmtId="0" fontId="57" fillId="5"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68" fillId="11" borderId="0" applyNumberFormat="0" applyBorder="0" applyAlignment="0" applyProtection="0">
      <alignment vertical="center"/>
    </xf>
    <xf numFmtId="0" fontId="74" fillId="19" borderId="0" applyNumberFormat="0" applyBorder="0" applyAlignment="0" applyProtection="0">
      <alignment vertical="center"/>
    </xf>
    <xf numFmtId="0" fontId="7" fillId="0" borderId="0">
      <alignment vertical="center"/>
    </xf>
    <xf numFmtId="0" fontId="65" fillId="9" borderId="0" applyNumberFormat="0" applyBorder="0" applyAlignment="0" applyProtection="0">
      <alignment vertical="center"/>
    </xf>
    <xf numFmtId="0" fontId="67" fillId="0" borderId="17">
      <alignment horizontal="center" vertical="center"/>
    </xf>
    <xf numFmtId="0" fontId="59" fillId="0" borderId="7" applyNumberFormat="0" applyFill="0" applyProtection="0">
      <alignment horizontal="left" vertical="center"/>
    </xf>
    <xf numFmtId="0" fontId="7" fillId="0" borderId="0">
      <alignment vertical="center"/>
    </xf>
    <xf numFmtId="0" fontId="83" fillId="19" borderId="0" applyNumberFormat="0" applyBorder="0" applyAlignment="0" applyProtection="0">
      <alignment vertical="center"/>
    </xf>
    <xf numFmtId="0" fontId="62" fillId="0" borderId="15" applyNumberFormat="0" applyFill="0" applyAlignment="0" applyProtection="0">
      <alignment vertical="center"/>
    </xf>
    <xf numFmtId="0" fontId="7" fillId="0" borderId="0">
      <alignment vertical="center"/>
    </xf>
    <xf numFmtId="40" fontId="7" fillId="0" borderId="0" applyFont="0" applyFill="0" applyBorder="0" applyAlignment="0" applyProtection="0">
      <alignment vertical="center"/>
    </xf>
    <xf numFmtId="0" fontId="65" fillId="11" borderId="0" applyNumberFormat="0" applyBorder="0" applyAlignment="0" applyProtection="0">
      <alignment vertical="center"/>
    </xf>
    <xf numFmtId="0" fontId="71" fillId="0" borderId="7" applyNumberFormat="0" applyFill="0" applyProtection="0">
      <alignment horizontal="center" vertical="center"/>
    </xf>
    <xf numFmtId="9" fontId="7" fillId="0" borderId="0" applyFont="0" applyFill="0" applyBorder="0" applyAlignment="0" applyProtection="0">
      <alignment vertical="center"/>
    </xf>
    <xf numFmtId="0" fontId="68" fillId="9" borderId="0" applyNumberFormat="0" applyBorder="0" applyAlignment="0" applyProtection="0">
      <alignment vertical="center"/>
    </xf>
    <xf numFmtId="0" fontId="70" fillId="65" borderId="0" applyNumberFormat="0" applyBorder="0" applyAlignment="0" applyProtection="0">
      <alignment vertical="center"/>
    </xf>
    <xf numFmtId="0" fontId="0" fillId="35" borderId="0" applyNumberFormat="0" applyBorder="0" applyAlignment="0" applyProtection="0">
      <alignment vertical="center"/>
    </xf>
    <xf numFmtId="0" fontId="101" fillId="0" borderId="0" applyNumberFormat="0" applyFill="0" applyBorder="0" applyAlignment="0" applyProtection="0">
      <alignment vertical="center"/>
    </xf>
    <xf numFmtId="4" fontId="7" fillId="0" borderId="0" applyFont="0" applyFill="0" applyBorder="0" applyAlignment="0" applyProtection="0">
      <alignment vertical="center"/>
    </xf>
    <xf numFmtId="0" fontId="65" fillId="9" borderId="0" applyNumberFormat="0" applyBorder="0" applyAlignment="0" applyProtection="0">
      <alignment vertical="center"/>
    </xf>
    <xf numFmtId="0" fontId="82" fillId="0" borderId="21" applyNumberFormat="0" applyFill="0" applyAlignment="0" applyProtection="0">
      <alignment vertical="center"/>
    </xf>
    <xf numFmtId="0" fontId="131" fillId="11" borderId="0" applyNumberFormat="0" applyBorder="0" applyAlignment="0" applyProtection="0">
      <alignment vertical="center"/>
    </xf>
    <xf numFmtId="0" fontId="96" fillId="0" borderId="0" applyNumberFormat="0" applyFill="0" applyBorder="0" applyAlignment="0" applyProtection="0">
      <alignment vertical="center"/>
    </xf>
    <xf numFmtId="0" fontId="7" fillId="0" borderId="0"/>
    <xf numFmtId="0" fontId="7" fillId="0" borderId="0">
      <alignment vertical="center"/>
    </xf>
    <xf numFmtId="0" fontId="0" fillId="8" borderId="0" applyNumberFormat="0" applyBorder="0" applyAlignment="0" applyProtection="0">
      <alignment vertical="center"/>
    </xf>
    <xf numFmtId="0" fontId="65" fillId="11" borderId="0" applyNumberFormat="0" applyBorder="0" applyAlignment="0" applyProtection="0">
      <alignment vertical="center"/>
    </xf>
    <xf numFmtId="43" fontId="0" fillId="0" borderId="0" applyFont="0" applyFill="0" applyBorder="0" applyAlignment="0" applyProtection="0">
      <alignment vertical="center"/>
    </xf>
    <xf numFmtId="0" fontId="0" fillId="5" borderId="0" applyNumberFormat="0" applyBorder="0" applyAlignment="0" applyProtection="0">
      <alignment vertical="center"/>
    </xf>
    <xf numFmtId="0" fontId="7" fillId="0" borderId="0">
      <alignment vertical="center"/>
    </xf>
    <xf numFmtId="0" fontId="24" fillId="6" borderId="0" applyNumberFormat="0" applyBorder="0" applyAlignment="0" applyProtection="0">
      <alignment vertical="center"/>
    </xf>
    <xf numFmtId="0" fontId="57" fillId="5" borderId="0" applyNumberFormat="0" applyBorder="0" applyAlignment="0" applyProtection="0">
      <alignment vertical="center"/>
    </xf>
    <xf numFmtId="0" fontId="65" fillId="11" borderId="0" applyNumberFormat="0" applyBorder="0" applyAlignment="0" applyProtection="0">
      <alignment vertical="center"/>
    </xf>
    <xf numFmtId="0" fontId="75" fillId="0" borderId="14" applyNumberFormat="0" applyFill="0" applyProtection="0">
      <alignment horizontal="left" vertical="center"/>
    </xf>
    <xf numFmtId="0" fontId="0" fillId="0" borderId="0">
      <alignment vertical="center"/>
    </xf>
    <xf numFmtId="0" fontId="1" fillId="0" borderId="0">
      <alignment vertical="center"/>
    </xf>
    <xf numFmtId="0" fontId="62" fillId="0" borderId="0" applyNumberFormat="0" applyFill="0" applyBorder="0" applyAlignment="0" applyProtection="0">
      <alignment vertical="center"/>
    </xf>
    <xf numFmtId="0" fontId="7" fillId="0" borderId="0">
      <alignment vertical="center"/>
    </xf>
    <xf numFmtId="0" fontId="24" fillId="7" borderId="0" applyNumberFormat="0" applyBorder="0" applyAlignment="0" applyProtection="0">
      <alignment vertical="center"/>
    </xf>
    <xf numFmtId="0" fontId="83" fillId="39" borderId="0" applyNumberFormat="0" applyBorder="0" applyAlignment="0" applyProtection="0">
      <alignment vertical="center"/>
    </xf>
    <xf numFmtId="0" fontId="8" fillId="0" borderId="0">
      <alignment vertical="center"/>
    </xf>
    <xf numFmtId="0" fontId="59" fillId="0" borderId="7" applyNumberFormat="0" applyFill="0" applyProtection="0">
      <alignment horizontal="right" vertical="center"/>
    </xf>
    <xf numFmtId="0" fontId="62" fillId="0" borderId="0" applyNumberFormat="0" applyFill="0" applyBorder="0" applyAlignment="0" applyProtection="0">
      <alignment vertical="center"/>
    </xf>
    <xf numFmtId="0" fontId="57" fillId="5" borderId="0" applyNumberFormat="0" applyBorder="0" applyAlignment="0" applyProtection="0">
      <alignment vertical="center"/>
    </xf>
    <xf numFmtId="0" fontId="78" fillId="15" borderId="0" applyNumberFormat="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70" fillId="66" borderId="0" applyNumberFormat="0" applyBorder="0" applyAlignment="0" applyProtection="0">
      <alignment vertical="center"/>
    </xf>
    <xf numFmtId="0" fontId="71" fillId="0" borderId="7" applyNumberFormat="0" applyFill="0" applyProtection="0">
      <alignment horizontal="center" vertical="center"/>
    </xf>
    <xf numFmtId="0" fontId="97" fillId="12" borderId="0" applyNumberFormat="0" applyBorder="0" applyAlignment="0" applyProtection="0">
      <alignment vertical="center"/>
    </xf>
    <xf numFmtId="0" fontId="70" fillId="46" borderId="0" applyNumberFormat="0" applyBorder="0" applyAlignment="0" applyProtection="0">
      <alignment vertical="center"/>
    </xf>
    <xf numFmtId="9" fontId="7" fillId="0" borderId="0" applyFont="0" applyFill="0" applyBorder="0" applyAlignment="0" applyProtection="0">
      <alignment vertical="center"/>
    </xf>
    <xf numFmtId="0" fontId="98" fillId="0" borderId="0" applyNumberForma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66" fillId="0" borderId="16" applyNumberFormat="0" applyFill="0" applyAlignment="0" applyProtection="0">
      <alignment vertical="center"/>
    </xf>
    <xf numFmtId="0" fontId="59" fillId="0" borderId="7" applyNumberFormat="0" applyFill="0" applyProtection="0">
      <alignment horizontal="right" vertical="center"/>
    </xf>
    <xf numFmtId="41" fontId="0" fillId="0" borderId="0" applyFont="0" applyFill="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113" fillId="0" borderId="0">
      <alignment vertical="center"/>
    </xf>
    <xf numFmtId="0" fontId="115" fillId="0" borderId="0" applyNumberFormat="0" applyFill="0" applyBorder="0" applyAlignment="0" applyProtection="0">
      <alignment vertical="center"/>
    </xf>
    <xf numFmtId="0" fontId="94" fillId="31" borderId="27" applyNumberFormat="0" applyAlignment="0" applyProtection="0">
      <alignment vertical="center"/>
    </xf>
    <xf numFmtId="0" fontId="79" fillId="8" borderId="20" applyNumberFormat="0" applyAlignment="0" applyProtection="0">
      <alignment vertical="center"/>
    </xf>
    <xf numFmtId="0" fontId="59" fillId="0" borderId="7" applyNumberFormat="0" applyFill="0" applyProtection="0">
      <alignment horizontal="right" vertical="center"/>
    </xf>
    <xf numFmtId="0" fontId="7" fillId="0" borderId="0">
      <alignment vertical="center"/>
    </xf>
    <xf numFmtId="0" fontId="7" fillId="29" borderId="0" applyNumberFormat="0" applyFont="0" applyBorder="0" applyAlignment="0" applyProtection="0">
      <alignment vertical="center"/>
    </xf>
    <xf numFmtId="0" fontId="71" fillId="0" borderId="7" applyNumberFormat="0" applyFill="0" applyProtection="0">
      <alignment horizontal="center" vertical="center"/>
    </xf>
    <xf numFmtId="0" fontId="65" fillId="11" borderId="0" applyNumberFormat="0" applyBorder="0" applyAlignment="0" applyProtection="0">
      <alignment vertical="center"/>
    </xf>
    <xf numFmtId="0" fontId="65" fillId="11" borderId="0" applyNumberFormat="0" applyBorder="0" applyAlignment="0" applyProtection="0">
      <alignment vertical="center"/>
    </xf>
    <xf numFmtId="0" fontId="113" fillId="0" borderId="0">
      <alignment vertical="center"/>
      <protection locked="0"/>
    </xf>
    <xf numFmtId="0" fontId="7" fillId="0" borderId="0">
      <alignment vertical="center"/>
    </xf>
    <xf numFmtId="0" fontId="70" fillId="36" borderId="0" applyNumberFormat="0" applyBorder="0" applyAlignment="0" applyProtection="0">
      <alignment vertical="center"/>
    </xf>
    <xf numFmtId="0" fontId="24" fillId="6" borderId="0" applyNumberFormat="0" applyBorder="0" applyAlignment="0" applyProtection="0">
      <alignment vertical="center"/>
    </xf>
    <xf numFmtId="0" fontId="87" fillId="16" borderId="24" applyNumberFormat="0" applyAlignment="0" applyProtection="0">
      <alignment vertical="center"/>
    </xf>
    <xf numFmtId="0" fontId="76" fillId="0" borderId="18" applyNumberFormat="0" applyFill="0" applyAlignment="0" applyProtection="0">
      <alignment vertical="center"/>
    </xf>
    <xf numFmtId="0" fontId="7" fillId="0" borderId="0">
      <alignment vertical="center"/>
    </xf>
    <xf numFmtId="0" fontId="65" fillId="9" borderId="0" applyNumberFormat="0" applyBorder="0" applyAlignment="0" applyProtection="0">
      <alignment vertical="center"/>
    </xf>
    <xf numFmtId="0" fontId="89" fillId="0" borderId="0">
      <alignment vertical="center"/>
    </xf>
    <xf numFmtId="0" fontId="7" fillId="0" borderId="0">
      <alignment vertical="center"/>
    </xf>
    <xf numFmtId="0" fontId="0" fillId="0" borderId="0">
      <alignment vertical="center"/>
    </xf>
    <xf numFmtId="0" fontId="83" fillId="19" borderId="0" applyNumberFormat="0" applyBorder="0" applyAlignment="0" applyProtection="0">
      <alignment vertical="center"/>
    </xf>
    <xf numFmtId="43" fontId="0" fillId="0" borderId="0" applyFont="0" applyFill="0" applyBorder="0" applyAlignment="0" applyProtection="0">
      <alignment vertical="center"/>
    </xf>
    <xf numFmtId="0" fontId="65" fillId="11" borderId="0" applyNumberFormat="0" applyBorder="0" applyAlignment="0" applyProtection="0">
      <alignment vertical="center"/>
    </xf>
    <xf numFmtId="9" fontId="7" fillId="0" borderId="0" applyFont="0" applyFill="0" applyBorder="0" applyAlignment="0" applyProtection="0">
      <alignment vertical="center"/>
    </xf>
    <xf numFmtId="0" fontId="65" fillId="9"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93" fillId="0" borderId="1">
      <alignment horizontal="left" vertical="center"/>
    </xf>
    <xf numFmtId="0" fontId="70" fillId="50" borderId="0" applyNumberFormat="0" applyBorder="0" applyAlignment="0" applyProtection="0">
      <alignment vertical="center"/>
    </xf>
    <xf numFmtId="0" fontId="58" fillId="7" borderId="13" applyNumberFormat="0" applyAlignment="0" applyProtection="0">
      <alignment vertical="center"/>
    </xf>
    <xf numFmtId="0" fontId="68" fillId="11" borderId="0" applyNumberFormat="0" applyBorder="0" applyAlignment="0" applyProtection="0">
      <alignment vertical="center"/>
    </xf>
    <xf numFmtId="0" fontId="7" fillId="0" borderId="0">
      <alignment vertical="center"/>
    </xf>
    <xf numFmtId="0" fontId="68" fillId="11" borderId="0" applyNumberFormat="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0" fontId="77" fillId="0" borderId="23" applyNumberFormat="0" applyFill="0" applyAlignment="0" applyProtection="0">
      <alignment vertical="center"/>
    </xf>
    <xf numFmtId="0" fontId="96" fillId="0" borderId="0" applyNumberFormat="0" applyFill="0" applyBorder="0" applyAlignment="0" applyProtection="0">
      <alignment vertical="center"/>
    </xf>
    <xf numFmtId="0" fontId="7" fillId="0" borderId="0">
      <alignment vertical="center"/>
    </xf>
    <xf numFmtId="0" fontId="98" fillId="0" borderId="35" applyNumberFormat="0" applyFill="0" applyAlignment="0" applyProtection="0">
      <alignment vertical="center"/>
    </xf>
    <xf numFmtId="0" fontId="74" fillId="17" borderId="0" applyNumberFormat="0" applyBorder="0" applyAlignment="0" applyProtection="0">
      <alignment vertical="center"/>
    </xf>
    <xf numFmtId="0" fontId="90" fillId="20" borderId="27" applyNumberFormat="0" applyAlignment="0" applyProtection="0">
      <alignment vertical="center"/>
    </xf>
    <xf numFmtId="0" fontId="7" fillId="0" borderId="0" applyNumberFormat="0" applyFill="0" applyBorder="0" applyAlignment="0" applyProtection="0">
      <alignment vertical="center"/>
    </xf>
    <xf numFmtId="0" fontId="88" fillId="0" borderId="26" applyNumberFormat="0" applyAlignment="0" applyProtection="0">
      <alignment horizontal="left" vertical="center"/>
    </xf>
    <xf numFmtId="38" fontId="7" fillId="0" borderId="0" applyFont="0" applyFill="0" applyBorder="0" applyAlignment="0" applyProtection="0">
      <alignment vertical="center"/>
    </xf>
    <xf numFmtId="0" fontId="83" fillId="5" borderId="0" applyNumberFormat="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0" fillId="18" borderId="0" applyNumberFormat="0" applyBorder="0" applyAlignment="0" applyProtection="0">
      <alignment vertical="center"/>
    </xf>
    <xf numFmtId="0" fontId="24" fillId="18" borderId="0" applyNumberFormat="0" applyBorder="0" applyAlignment="0" applyProtection="0">
      <alignment vertical="center"/>
    </xf>
    <xf numFmtId="0" fontId="67" fillId="0" borderId="17">
      <alignment horizontal="center" vertical="center"/>
    </xf>
    <xf numFmtId="0" fontId="78" fillId="18" borderId="0" applyNumberFormat="0" applyBorder="0" applyAlignment="0" applyProtection="0">
      <alignment vertical="center"/>
    </xf>
    <xf numFmtId="0" fontId="71" fillId="0" borderId="7" applyNumberFormat="0" applyFill="0" applyProtection="0">
      <alignment horizontal="center" vertical="center"/>
    </xf>
    <xf numFmtId="0" fontId="79" fillId="8" borderId="20" applyNumberFormat="0" applyAlignment="0" applyProtection="0">
      <alignment vertical="center"/>
    </xf>
    <xf numFmtId="0" fontId="82" fillId="0" borderId="21" applyNumberFormat="0" applyFill="0" applyAlignment="0" applyProtection="0">
      <alignment vertical="center"/>
    </xf>
    <xf numFmtId="0" fontId="65" fillId="9" borderId="0" applyNumberFormat="0" applyBorder="0" applyAlignment="0" applyProtection="0">
      <alignment vertical="center"/>
    </xf>
    <xf numFmtId="0" fontId="0" fillId="6" borderId="12" applyNumberFormat="0" applyFont="0" applyAlignment="0" applyProtection="0">
      <alignment vertical="center"/>
    </xf>
    <xf numFmtId="0" fontId="65" fillId="11" borderId="0" applyNumberFormat="0" applyBorder="0" applyAlignment="0" applyProtection="0">
      <alignment vertical="center"/>
    </xf>
    <xf numFmtId="0" fontId="83" fillId="7" borderId="0" applyNumberFormat="0" applyBorder="0" applyAlignment="0" applyProtection="0">
      <alignment vertical="center"/>
    </xf>
    <xf numFmtId="0" fontId="65" fillId="11" borderId="0" applyNumberFormat="0" applyBorder="0" applyAlignment="0" applyProtection="0">
      <alignment vertical="center"/>
    </xf>
    <xf numFmtId="0" fontId="102" fillId="0" borderId="0">
      <alignment vertical="center"/>
    </xf>
    <xf numFmtId="0" fontId="125" fillId="25" borderId="0" applyNumberFormat="0" applyBorder="0" applyAlignment="0" applyProtection="0">
      <alignment vertical="center"/>
    </xf>
    <xf numFmtId="9" fontId="7" fillId="0" borderId="0" applyFont="0" applyFill="0" applyBorder="0" applyAlignment="0" applyProtection="0">
      <alignment vertical="center"/>
    </xf>
    <xf numFmtId="0" fontId="73" fillId="28" borderId="0" applyNumberFormat="0" applyBorder="0" applyAlignment="0" applyProtection="0">
      <alignment vertical="center"/>
    </xf>
    <xf numFmtId="0" fontId="100" fillId="0" borderId="0" applyNumberForma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102" fillId="0" borderId="0">
      <alignment vertical="center"/>
    </xf>
    <xf numFmtId="0" fontId="59" fillId="0" borderId="0">
      <alignment vertical="center"/>
    </xf>
    <xf numFmtId="0" fontId="83" fillId="19" borderId="0" applyNumberFormat="0" applyBorder="0" applyAlignment="0" applyProtection="0">
      <alignment vertical="center"/>
    </xf>
    <xf numFmtId="0" fontId="74" fillId="19" borderId="0" applyNumberFormat="0" applyBorder="0" applyAlignment="0" applyProtection="0">
      <alignment vertical="center"/>
    </xf>
    <xf numFmtId="0" fontId="74" fillId="14" borderId="0" applyNumberFormat="0" applyBorder="0" applyAlignment="0" applyProtection="0">
      <alignment vertical="center"/>
    </xf>
    <xf numFmtId="186" fontId="7" fillId="0" borderId="0" applyFont="0" applyFill="0" applyBorder="0" applyAlignment="0" applyProtection="0">
      <alignment vertical="center"/>
    </xf>
    <xf numFmtId="0" fontId="86" fillId="25" borderId="0" applyNumberFormat="0" applyBorder="0" applyAlignment="0" applyProtection="0">
      <alignment vertical="center"/>
    </xf>
    <xf numFmtId="0" fontId="77" fillId="0" borderId="19" applyNumberFormat="0" applyFill="0" applyAlignment="0" applyProtection="0">
      <alignment vertical="center"/>
    </xf>
    <xf numFmtId="0" fontId="24" fillId="15" borderId="0" applyNumberFormat="0" applyBorder="0" applyAlignment="0" applyProtection="0">
      <alignment vertical="center"/>
    </xf>
    <xf numFmtId="0" fontId="83" fillId="23" borderId="0" applyNumberFormat="0" applyBorder="0" applyAlignment="0" applyProtection="0">
      <alignment vertical="center"/>
    </xf>
    <xf numFmtId="0" fontId="117" fillId="47" borderId="30" applyNumberFormat="0" applyAlignment="0" applyProtection="0">
      <alignment vertical="center"/>
    </xf>
    <xf numFmtId="0" fontId="7" fillId="0" borderId="0">
      <alignment vertical="center"/>
    </xf>
    <xf numFmtId="0" fontId="82" fillId="0" borderId="21" applyNumberFormat="0" applyFill="0" applyAlignment="0" applyProtection="0">
      <alignment vertical="center"/>
    </xf>
    <xf numFmtId="0" fontId="24" fillId="26" borderId="0" applyNumberFormat="0" applyBorder="0" applyAlignment="0" applyProtection="0">
      <alignment vertical="center"/>
    </xf>
    <xf numFmtId="0" fontId="1" fillId="57" borderId="25" applyNumberFormat="0" applyFont="0" applyAlignment="0" applyProtection="0">
      <alignment vertical="center"/>
    </xf>
    <xf numFmtId="0" fontId="65" fillId="9" borderId="0" applyNumberFormat="0" applyBorder="0" applyAlignment="0" applyProtection="0">
      <alignment vertical="center"/>
    </xf>
    <xf numFmtId="0" fontId="74" fillId="7" borderId="0" applyNumberFormat="0" applyBorder="0" applyAlignment="0" applyProtection="0">
      <alignment vertical="center"/>
    </xf>
    <xf numFmtId="0" fontId="0" fillId="0" borderId="0">
      <alignment vertical="center"/>
    </xf>
    <xf numFmtId="0" fontId="7" fillId="0" borderId="0">
      <alignment vertical="center"/>
    </xf>
    <xf numFmtId="0" fontId="62" fillId="0" borderId="0" applyNumberFormat="0" applyFill="0" applyBorder="0" applyAlignment="0" applyProtection="0">
      <alignment vertical="center"/>
    </xf>
    <xf numFmtId="0" fontId="65" fillId="11" borderId="0" applyNumberFormat="0" applyBorder="0" applyAlignment="0" applyProtection="0">
      <alignment vertical="center"/>
    </xf>
    <xf numFmtId="0" fontId="68" fillId="11" borderId="0" applyNumberFormat="0" applyBorder="0" applyAlignment="0" applyProtection="0">
      <alignment vertical="center"/>
    </xf>
    <xf numFmtId="0" fontId="83" fillId="19" borderId="0" applyNumberFormat="0" applyBorder="0" applyAlignment="0" applyProtection="0">
      <alignment vertical="center"/>
    </xf>
    <xf numFmtId="0" fontId="7" fillId="0" borderId="0">
      <alignment vertical="center"/>
    </xf>
    <xf numFmtId="0" fontId="76" fillId="0" borderId="18" applyNumberFormat="0" applyFill="0" applyAlignment="0" applyProtection="0">
      <alignment vertical="center"/>
    </xf>
    <xf numFmtId="0" fontId="60" fillId="6" borderId="1" applyNumberFormat="0" applyBorder="0" applyAlignment="0" applyProtection="0">
      <alignment vertical="center"/>
    </xf>
    <xf numFmtId="37" fontId="61" fillId="0" borderId="0">
      <alignment vertical="center"/>
    </xf>
    <xf numFmtId="0" fontId="0" fillId="0" borderId="0">
      <alignment vertical="center"/>
    </xf>
    <xf numFmtId="0" fontId="74" fillId="19" borderId="0" applyNumberFormat="0" applyBorder="0" applyAlignment="0" applyProtection="0">
      <alignment vertical="center"/>
    </xf>
    <xf numFmtId="0" fontId="7" fillId="0" borderId="0">
      <alignment vertical="center"/>
    </xf>
    <xf numFmtId="0" fontId="65" fillId="9" borderId="0" applyNumberFormat="0" applyBorder="0" applyAlignment="0" applyProtection="0">
      <alignment vertical="center"/>
    </xf>
    <xf numFmtId="0" fontId="62" fillId="0" borderId="15" applyNumberFormat="0" applyFill="0" applyAlignment="0" applyProtection="0">
      <alignment vertical="center"/>
    </xf>
    <xf numFmtId="184" fontId="111" fillId="41" borderId="0">
      <alignment vertical="center"/>
    </xf>
    <xf numFmtId="0" fontId="59" fillId="0" borderId="0" applyProtection="0">
      <alignment vertical="center"/>
    </xf>
    <xf numFmtId="0" fontId="7" fillId="0" borderId="0">
      <alignment vertical="center"/>
    </xf>
    <xf numFmtId="0" fontId="0" fillId="11" borderId="0" applyNumberFormat="0" applyBorder="0" applyAlignment="0" applyProtection="0">
      <alignment vertical="center"/>
    </xf>
    <xf numFmtId="0" fontId="83" fillId="23" borderId="0" applyNumberFormat="0" applyBorder="0" applyAlignment="0" applyProtection="0">
      <alignment vertical="center"/>
    </xf>
    <xf numFmtId="0" fontId="76" fillId="0" borderId="18" applyNumberFormat="0" applyFill="0" applyAlignment="0" applyProtection="0">
      <alignment vertical="center"/>
    </xf>
    <xf numFmtId="0" fontId="87" fillId="16" borderId="24" applyNumberFormat="0" applyAlignment="0" applyProtection="0">
      <alignment vertical="center"/>
    </xf>
    <xf numFmtId="0" fontId="74" fillId="16" borderId="0" applyNumberFormat="0" applyBorder="0" applyAlignment="0" applyProtection="0">
      <alignment vertical="center"/>
    </xf>
    <xf numFmtId="43" fontId="0" fillId="0" borderId="0" applyFont="0" applyFill="0" applyBorder="0" applyAlignment="0" applyProtection="0">
      <alignment vertical="center"/>
    </xf>
    <xf numFmtId="0" fontId="73" fillId="22" borderId="0" applyNumberFormat="0" applyBorder="0" applyAlignment="0" applyProtection="0">
      <alignment vertical="center"/>
    </xf>
    <xf numFmtId="0" fontId="96" fillId="0" borderId="0" applyNumberFormat="0" applyFill="0" applyBorder="0" applyAlignment="0" applyProtection="0">
      <alignment vertical="center"/>
    </xf>
    <xf numFmtId="0" fontId="0" fillId="6" borderId="12" applyNumberFormat="0" applyFont="0" applyAlignment="0" applyProtection="0">
      <alignment vertical="center"/>
    </xf>
    <xf numFmtId="0" fontId="78" fillId="18" borderId="0" applyNumberFormat="0" applyBorder="0" applyAlignment="0" applyProtection="0">
      <alignment vertical="center"/>
    </xf>
    <xf numFmtId="0" fontId="74" fillId="14" borderId="0" applyNumberFormat="0" applyBorder="0" applyAlignment="0" applyProtection="0">
      <alignment vertical="center"/>
    </xf>
    <xf numFmtId="0" fontId="58" fillId="7" borderId="13" applyNumberFormat="0" applyAlignment="0" applyProtection="0">
      <alignment vertical="center"/>
    </xf>
    <xf numFmtId="0" fontId="7" fillId="0" borderId="0">
      <alignment vertical="center"/>
    </xf>
    <xf numFmtId="0" fontId="24" fillId="18" borderId="0" applyNumberFormat="0" applyBorder="0" applyAlignment="0" applyProtection="0">
      <alignment vertical="center"/>
    </xf>
    <xf numFmtId="0" fontId="83" fillId="21" borderId="0" applyNumberFormat="0" applyBorder="0" applyAlignment="0" applyProtection="0">
      <alignment vertical="center"/>
    </xf>
    <xf numFmtId="42" fontId="1" fillId="0" borderId="0" applyFont="0" applyFill="0" applyBorder="0" applyAlignment="0" applyProtection="0">
      <alignment vertical="center"/>
    </xf>
    <xf numFmtId="0" fontId="102" fillId="0" borderId="0">
      <alignment vertical="center"/>
    </xf>
    <xf numFmtId="0" fontId="73" fillId="54" borderId="0" applyNumberFormat="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65" fillId="9" borderId="0" applyNumberFormat="0" applyBorder="0" applyAlignment="0" applyProtection="0">
      <alignment vertical="center"/>
    </xf>
    <xf numFmtId="43" fontId="0" fillId="0" borderId="0" applyFont="0" applyFill="0" applyBorder="0" applyAlignment="0" applyProtection="0">
      <alignment vertical="center"/>
    </xf>
    <xf numFmtId="9" fontId="7" fillId="0" borderId="0" applyFont="0" applyFill="0" applyBorder="0" applyAlignment="0" applyProtection="0">
      <alignment vertical="center"/>
    </xf>
    <xf numFmtId="0" fontId="73" fillId="33" borderId="0" applyNumberFormat="0" applyBorder="0" applyAlignment="0" applyProtection="0">
      <alignment vertical="center"/>
    </xf>
    <xf numFmtId="0" fontId="77" fillId="0" borderId="23" applyNumberFormat="0" applyFill="0" applyAlignment="0" applyProtection="0">
      <alignment vertical="center"/>
    </xf>
    <xf numFmtId="0" fontId="65" fillId="11" borderId="0" applyNumberFormat="0" applyBorder="0" applyAlignment="0" applyProtection="0">
      <alignment vertical="center"/>
    </xf>
    <xf numFmtId="0" fontId="71" fillId="0" borderId="7" applyNumberFormat="0" applyFill="0" applyProtection="0">
      <alignment horizontal="center" vertical="center"/>
    </xf>
    <xf numFmtId="0" fontId="74" fillId="14" borderId="0" applyNumberFormat="0" applyBorder="0" applyAlignment="0" applyProtection="0">
      <alignment vertical="center"/>
    </xf>
    <xf numFmtId="0" fontId="74" fillId="32" borderId="0" applyNumberFormat="0" applyBorder="0" applyAlignment="0" applyProtection="0">
      <alignment vertical="center"/>
    </xf>
    <xf numFmtId="0" fontId="0" fillId="6" borderId="25" applyNumberFormat="0" applyFont="0" applyAlignment="0" applyProtection="0">
      <alignment vertical="center"/>
    </xf>
    <xf numFmtId="0" fontId="73" fillId="43" borderId="0" applyNumberFormat="0" applyBorder="0" applyAlignment="0" applyProtection="0">
      <alignment vertical="center"/>
    </xf>
    <xf numFmtId="0" fontId="62" fillId="0" borderId="0" applyNumberFormat="0" applyFill="0" applyBorder="0" applyAlignment="0" applyProtection="0">
      <alignment vertical="center"/>
    </xf>
    <xf numFmtId="0" fontId="68" fillId="11" borderId="0" applyNumberFormat="0" applyBorder="0" applyAlignment="0" applyProtection="0">
      <alignment vertical="center"/>
    </xf>
    <xf numFmtId="0" fontId="83" fillId="19" borderId="0" applyNumberFormat="0" applyBorder="0" applyAlignment="0" applyProtection="0">
      <alignment vertical="center"/>
    </xf>
    <xf numFmtId="0" fontId="7" fillId="0" borderId="0">
      <alignment vertical="center"/>
    </xf>
    <xf numFmtId="0" fontId="77" fillId="0" borderId="23" applyNumberFormat="0" applyFill="0" applyAlignment="0" applyProtection="0">
      <alignment vertical="center"/>
    </xf>
    <xf numFmtId="0" fontId="95" fillId="0" borderId="0">
      <alignment vertical="center"/>
    </xf>
    <xf numFmtId="0" fontId="7" fillId="0" borderId="0">
      <alignment vertical="center"/>
    </xf>
    <xf numFmtId="9" fontId="7" fillId="0" borderId="0" applyFont="0" applyFill="0" applyBorder="0" applyAlignment="0" applyProtection="0">
      <alignment vertical="center"/>
    </xf>
    <xf numFmtId="0" fontId="60" fillId="6" borderId="1" applyNumberFormat="0" applyBorder="0" applyAlignment="0" applyProtection="0">
      <alignment vertical="center"/>
    </xf>
    <xf numFmtId="0" fontId="8" fillId="0" borderId="0">
      <alignment vertical="center"/>
    </xf>
    <xf numFmtId="0" fontId="74" fillId="16" borderId="0" applyNumberFormat="0" applyBorder="0" applyAlignment="0" applyProtection="0">
      <alignment vertical="center"/>
    </xf>
    <xf numFmtId="0" fontId="74" fillId="16" borderId="0" applyNumberFormat="0" applyBorder="0" applyAlignment="0" applyProtection="0">
      <alignment vertical="center"/>
    </xf>
    <xf numFmtId="9" fontId="7" fillId="0" borderId="0" applyFont="0" applyFill="0" applyBorder="0" applyAlignment="0" applyProtection="0">
      <alignment vertical="center"/>
    </xf>
    <xf numFmtId="43" fontId="0" fillId="0" borderId="0" applyFont="0" applyFill="0" applyBorder="0" applyAlignment="0" applyProtection="0">
      <alignment vertical="center"/>
    </xf>
    <xf numFmtId="0" fontId="73" fillId="49" borderId="0" applyNumberFormat="0" applyBorder="0" applyAlignment="0" applyProtection="0">
      <alignment vertical="center"/>
    </xf>
    <xf numFmtId="0" fontId="77" fillId="0" borderId="23" applyNumberFormat="0" applyFill="0" applyAlignment="0" applyProtection="0">
      <alignment vertical="center"/>
    </xf>
    <xf numFmtId="0" fontId="93" fillId="0" borderId="1">
      <alignment horizontal="left" vertical="center"/>
    </xf>
    <xf numFmtId="0" fontId="131" fillId="11" borderId="0" applyNumberFormat="0" applyBorder="0" applyAlignment="0" applyProtection="0">
      <alignment vertical="center"/>
    </xf>
    <xf numFmtId="0" fontId="0" fillId="6" borderId="12" applyNumberFormat="0" applyFont="0" applyAlignment="0" applyProtection="0">
      <alignment vertical="center"/>
    </xf>
    <xf numFmtId="0" fontId="7" fillId="0" borderId="0">
      <alignment vertical="center"/>
    </xf>
    <xf numFmtId="0" fontId="59" fillId="0" borderId="7" applyNumberFormat="0" applyFill="0" applyProtection="0">
      <alignment horizontal="right" vertical="center"/>
    </xf>
    <xf numFmtId="0" fontId="0" fillId="6" borderId="12" applyNumberFormat="0" applyFont="0" applyAlignment="0" applyProtection="0">
      <alignment vertical="center"/>
    </xf>
    <xf numFmtId="0" fontId="106" fillId="37" borderId="5">
      <alignment vertical="center"/>
      <protection locked="0"/>
    </xf>
    <xf numFmtId="0" fontId="7" fillId="0" borderId="0">
      <alignment vertical="center"/>
    </xf>
    <xf numFmtId="0" fontId="83" fillId="19" borderId="0" applyNumberFormat="0" applyBorder="0" applyAlignment="0" applyProtection="0">
      <alignment vertical="center"/>
    </xf>
    <xf numFmtId="0" fontId="67" fillId="0" borderId="17">
      <alignment horizontal="center" vertical="center"/>
    </xf>
    <xf numFmtId="0" fontId="7" fillId="0" borderId="0">
      <alignment vertical="center"/>
    </xf>
    <xf numFmtId="0" fontId="0" fillId="0" borderId="0">
      <alignment vertical="center"/>
    </xf>
    <xf numFmtId="0" fontId="96" fillId="0" borderId="0" applyNumberFormat="0" applyFill="0" applyBorder="0" applyAlignment="0" applyProtection="0">
      <alignment vertical="center"/>
    </xf>
    <xf numFmtId="0" fontId="142" fillId="0" borderId="33" applyNumberFormat="0" applyFill="0" applyAlignment="0" applyProtection="0">
      <alignment vertical="center"/>
    </xf>
    <xf numFmtId="9" fontId="7" fillId="0" borderId="0" applyFont="0" applyFill="0" applyBorder="0" applyAlignment="0" applyProtection="0">
      <alignment vertical="center"/>
    </xf>
    <xf numFmtId="0" fontId="62" fillId="0" borderId="0" applyNumberFormat="0" applyFill="0" applyBorder="0" applyAlignment="0" applyProtection="0">
      <alignment vertical="center"/>
    </xf>
    <xf numFmtId="9" fontId="7" fillId="0" borderId="0" applyFont="0" applyFill="0" applyBorder="0" applyAlignment="0" applyProtection="0">
      <alignment vertical="center"/>
    </xf>
    <xf numFmtId="0" fontId="67" fillId="0" borderId="17">
      <alignment horizontal="center" vertical="center"/>
    </xf>
    <xf numFmtId="9" fontId="7" fillId="0" borderId="0" applyFont="0" applyFill="0" applyBorder="0" applyAlignment="0" applyProtection="0">
      <alignment vertical="center"/>
    </xf>
    <xf numFmtId="0" fontId="92" fillId="0" borderId="0" applyNumberFormat="0" applyFill="0" applyBorder="0" applyAlignment="0" applyProtection="0">
      <alignment vertical="center"/>
    </xf>
    <xf numFmtId="9" fontId="7" fillId="0" borderId="0" applyFont="0" applyFill="0" applyBorder="0" applyAlignment="0" applyProtection="0">
      <alignment vertical="center"/>
    </xf>
    <xf numFmtId="0" fontId="101" fillId="0" borderId="0" applyNumberFormat="0" applyFill="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7" fillId="0" borderId="0">
      <alignment vertical="center"/>
    </xf>
    <xf numFmtId="0" fontId="74" fillId="16" borderId="0" applyNumberFormat="0" applyBorder="0" applyAlignment="0" applyProtection="0">
      <alignment vertical="center"/>
    </xf>
    <xf numFmtId="0" fontId="7" fillId="0" borderId="0">
      <alignment vertical="center"/>
    </xf>
    <xf numFmtId="0" fontId="66" fillId="0" borderId="16" applyNumberFormat="0" applyFill="0" applyAlignment="0" applyProtection="0">
      <alignment vertical="center"/>
    </xf>
    <xf numFmtId="0" fontId="74" fillId="14" borderId="0" applyNumberFormat="0" applyBorder="0" applyAlignment="0" applyProtection="0">
      <alignment vertical="center"/>
    </xf>
    <xf numFmtId="0" fontId="67" fillId="0" borderId="17">
      <alignment horizontal="center" vertical="center"/>
    </xf>
    <xf numFmtId="0" fontId="75" fillId="0" borderId="14" applyNumberFormat="0" applyFill="0" applyProtection="0">
      <alignment horizontal="center" vertical="center"/>
    </xf>
    <xf numFmtId="0" fontId="66" fillId="0" borderId="16" applyNumberFormat="0" applyFill="0" applyAlignment="0" applyProtection="0">
      <alignment vertical="center"/>
    </xf>
    <xf numFmtId="0" fontId="0" fillId="0" borderId="0">
      <alignment vertical="center"/>
    </xf>
    <xf numFmtId="0" fontId="0" fillId="0" borderId="0">
      <alignment vertical="center"/>
    </xf>
    <xf numFmtId="0" fontId="59" fillId="0" borderId="7" applyNumberFormat="0" applyFill="0" applyProtection="0">
      <alignment horizontal="right" vertical="center"/>
    </xf>
    <xf numFmtId="0" fontId="59" fillId="0" borderId="7" applyNumberFormat="0" applyFill="0" applyProtection="0">
      <alignment horizontal="right" vertical="center"/>
    </xf>
    <xf numFmtId="0" fontId="127" fillId="0" borderId="0" applyNumberFormat="0" applyFill="0" applyBorder="0" applyAlignment="0" applyProtection="0">
      <alignment vertical="center"/>
    </xf>
    <xf numFmtId="0" fontId="83" fillId="11" borderId="0" applyNumberFormat="0" applyBorder="0" applyAlignment="0" applyProtection="0">
      <alignment vertical="center"/>
    </xf>
    <xf numFmtId="0" fontId="7" fillId="0" borderId="0">
      <alignment vertical="center"/>
    </xf>
    <xf numFmtId="0" fontId="0"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43" fontId="0" fillId="0" borderId="0" applyFont="0" applyFill="0" applyBorder="0" applyAlignment="0" applyProtection="0">
      <alignment vertical="center"/>
    </xf>
    <xf numFmtId="0" fontId="0" fillId="6" borderId="12" applyNumberFormat="0" applyFont="0" applyAlignment="0" applyProtection="0">
      <alignment vertical="center"/>
    </xf>
    <xf numFmtId="0" fontId="83" fillId="24" borderId="0" applyNumberFormat="0" applyBorder="0" applyAlignment="0" applyProtection="0">
      <alignment vertical="center"/>
    </xf>
    <xf numFmtId="1" fontId="59" fillId="0" borderId="14" applyFill="0" applyProtection="0">
      <alignment horizontal="center" vertical="center"/>
    </xf>
    <xf numFmtId="9" fontId="7" fillId="0" borderId="0" applyFont="0" applyFill="0" applyBorder="0" applyAlignment="0" applyProtection="0">
      <alignment vertical="center"/>
    </xf>
    <xf numFmtId="0" fontId="70" fillId="63" borderId="0" applyNumberFormat="0" applyBorder="0" applyAlignment="0" applyProtection="0">
      <alignment vertical="center"/>
    </xf>
    <xf numFmtId="0" fontId="7" fillId="0" borderId="0">
      <alignment vertical="center"/>
    </xf>
    <xf numFmtId="0" fontId="60" fillId="6" borderId="1" applyNumberFormat="0" applyBorder="0" applyAlignment="0" applyProtection="0">
      <alignment vertical="center"/>
    </xf>
    <xf numFmtId="0" fontId="75" fillId="0" borderId="14" applyNumberFormat="0" applyFill="0" applyProtection="0">
      <alignment horizontal="center" vertical="center"/>
    </xf>
    <xf numFmtId="9" fontId="7" fillId="0" borderId="0" applyFont="0" applyFill="0" applyBorder="0" applyAlignment="0" applyProtection="0">
      <alignment vertical="center"/>
    </xf>
    <xf numFmtId="0" fontId="67" fillId="0" borderId="17">
      <alignment horizontal="center" vertical="center"/>
    </xf>
    <xf numFmtId="9" fontId="7" fillId="0" borderId="0" applyFont="0" applyFill="0" applyBorder="0" applyAlignment="0" applyProtection="0">
      <alignment vertical="center"/>
    </xf>
    <xf numFmtId="0" fontId="72" fillId="12" borderId="0" applyNumberFormat="0" applyBorder="0" applyAlignment="0" applyProtection="0">
      <alignment vertical="center"/>
    </xf>
    <xf numFmtId="0" fontId="65" fillId="11" borderId="0" applyNumberFormat="0" applyBorder="0" applyAlignment="0" applyProtection="0">
      <alignment vertical="center"/>
    </xf>
    <xf numFmtId="9" fontId="7" fillId="0" borderId="0" applyFont="0" applyFill="0" applyBorder="0" applyAlignment="0" applyProtection="0">
      <alignment vertical="center"/>
    </xf>
    <xf numFmtId="0" fontId="78" fillId="15" borderId="0" applyNumberFormat="0" applyBorder="0" applyAlignment="0" applyProtection="0">
      <alignment vertical="center"/>
    </xf>
    <xf numFmtId="0" fontId="74" fillId="14" borderId="0" applyNumberFormat="0" applyBorder="0" applyAlignment="0" applyProtection="0">
      <alignment vertical="center"/>
    </xf>
    <xf numFmtId="0" fontId="112" fillId="0" borderId="0">
      <alignment vertical="center"/>
    </xf>
    <xf numFmtId="0" fontId="65" fillId="9" borderId="0" applyNumberFormat="0" applyBorder="0" applyAlignment="0" applyProtection="0">
      <alignment vertical="center"/>
    </xf>
    <xf numFmtId="0" fontId="0" fillId="4" borderId="0" applyNumberFormat="0" applyBorder="0" applyAlignment="0" applyProtection="0">
      <alignment vertical="center"/>
    </xf>
    <xf numFmtId="0" fontId="76" fillId="0" borderId="18" applyNumberFormat="0" applyFill="0" applyAlignment="0" applyProtection="0">
      <alignment vertical="center"/>
    </xf>
    <xf numFmtId="0" fontId="24" fillId="26" borderId="0" applyNumberFormat="0" applyBorder="0" applyAlignment="0" applyProtection="0">
      <alignment vertical="center"/>
    </xf>
    <xf numFmtId="9" fontId="7" fillId="0" borderId="0" applyFont="0" applyFill="0" applyBorder="0" applyAlignment="0" applyProtection="0">
      <alignment vertical="center"/>
    </xf>
    <xf numFmtId="15" fontId="7" fillId="0" borderId="0" applyFont="0" applyFill="0" applyBorder="0" applyAlignment="0" applyProtection="0">
      <alignment vertical="center"/>
    </xf>
    <xf numFmtId="9" fontId="7" fillId="0" borderId="0" applyFont="0" applyFill="0" applyBorder="0" applyAlignment="0" applyProtection="0">
      <alignment vertical="center"/>
    </xf>
    <xf numFmtId="0" fontId="60" fillId="6" borderId="1" applyNumberFormat="0" applyBorder="0" applyAlignment="0" applyProtection="0">
      <alignment vertical="center"/>
    </xf>
    <xf numFmtId="0" fontId="0" fillId="0" borderId="0">
      <alignment vertical="center"/>
    </xf>
    <xf numFmtId="0" fontId="0" fillId="0" borderId="0">
      <alignment vertical="center"/>
    </xf>
    <xf numFmtId="9" fontId="7" fillId="0" borderId="0" applyFont="0" applyFill="0" applyBorder="0" applyAlignment="0" applyProtection="0">
      <alignment vertical="center"/>
    </xf>
    <xf numFmtId="0" fontId="7" fillId="0" borderId="0">
      <alignment vertical="center"/>
    </xf>
    <xf numFmtId="0" fontId="70" fillId="10" borderId="0" applyNumberFormat="0" applyBorder="0" applyAlignment="0" applyProtection="0">
      <alignment vertical="center"/>
    </xf>
    <xf numFmtId="0" fontId="24" fillId="6" borderId="0" applyNumberFormat="0" applyBorder="0" applyAlignment="0" applyProtection="0">
      <alignment vertical="center"/>
    </xf>
    <xf numFmtId="0" fontId="0" fillId="5" borderId="0" applyNumberFormat="0" applyBorder="0" applyAlignment="0" applyProtection="0">
      <alignment vertical="center"/>
    </xf>
    <xf numFmtId="0" fontId="103" fillId="0" borderId="0" applyNumberFormat="0" applyFill="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62" fillId="0" borderId="15" applyNumberFormat="0" applyFill="0" applyAlignment="0" applyProtection="0">
      <alignment vertical="center"/>
    </xf>
    <xf numFmtId="0" fontId="75" fillId="0" borderId="14" applyNumberFormat="0" applyFill="0" applyProtection="0">
      <alignment horizontal="center" vertical="center"/>
    </xf>
    <xf numFmtId="0" fontId="7" fillId="0" borderId="0">
      <alignment vertical="center"/>
    </xf>
    <xf numFmtId="0" fontId="68" fillId="9" borderId="0" applyNumberFormat="0" applyBorder="0" applyAlignment="0" applyProtection="0">
      <alignment vertical="center"/>
    </xf>
    <xf numFmtId="0" fontId="66" fillId="0" borderId="16" applyNumberFormat="0" applyFill="0" applyAlignment="0" applyProtection="0">
      <alignment vertical="center"/>
    </xf>
    <xf numFmtId="0" fontId="65" fillId="9" borderId="0" applyNumberFormat="0" applyBorder="0" applyAlignment="0" applyProtection="0">
      <alignment vertical="center"/>
    </xf>
    <xf numFmtId="9" fontId="7" fillId="0" borderId="0" applyFont="0" applyFill="0" applyBorder="0" applyAlignment="0" applyProtection="0">
      <alignment vertical="center"/>
    </xf>
    <xf numFmtId="0" fontId="79" fillId="8" borderId="20" applyNumberFormat="0" applyAlignment="0" applyProtection="0">
      <alignment vertical="center"/>
    </xf>
    <xf numFmtId="0" fontId="115" fillId="0" borderId="0" applyNumberFormat="0" applyFill="0" applyBorder="0" applyAlignment="0" applyProtection="0">
      <alignment vertical="center"/>
    </xf>
    <xf numFmtId="9" fontId="7" fillId="0" borderId="0" applyFont="0" applyFill="0" applyBorder="0" applyAlignment="0" applyProtection="0">
      <alignment vertical="center"/>
    </xf>
    <xf numFmtId="0" fontId="65" fillId="9" borderId="0" applyNumberFormat="0" applyBorder="0" applyAlignment="0" applyProtection="0">
      <alignment vertical="center"/>
    </xf>
    <xf numFmtId="0" fontId="60" fillId="6" borderId="1" applyNumberFormat="0" applyBorder="0" applyAlignment="0" applyProtection="0">
      <alignment vertical="center"/>
    </xf>
    <xf numFmtId="0" fontId="1" fillId="0" borderId="0">
      <alignment vertical="center"/>
    </xf>
    <xf numFmtId="0" fontId="88" fillId="0" borderId="3">
      <alignment horizontal="left" vertical="center"/>
    </xf>
    <xf numFmtId="0" fontId="67" fillId="0" borderId="17">
      <alignment horizontal="center" vertical="center"/>
    </xf>
    <xf numFmtId="0" fontId="7" fillId="0" borderId="0">
      <alignment vertical="center"/>
    </xf>
    <xf numFmtId="0" fontId="75" fillId="0" borderId="14" applyNumberFormat="0" applyFill="0" applyProtection="0">
      <alignment horizontal="center" vertical="center"/>
    </xf>
    <xf numFmtId="0" fontId="67" fillId="0" borderId="17">
      <alignment horizontal="center" vertical="center"/>
    </xf>
    <xf numFmtId="0" fontId="79" fillId="8" borderId="20" applyNumberFormat="0" applyAlignment="0" applyProtection="0">
      <alignment vertical="center"/>
    </xf>
    <xf numFmtId="0" fontId="62" fillId="0" borderId="0" applyNumberFormat="0" applyFill="0" applyBorder="0" applyAlignment="0" applyProtection="0">
      <alignment vertical="center"/>
    </xf>
    <xf numFmtId="0" fontId="7" fillId="0" borderId="0" applyNumberFormat="0" applyFont="0" applyFill="0" applyBorder="0" applyAlignment="0" applyProtection="0">
      <alignment horizontal="left" vertical="center"/>
    </xf>
    <xf numFmtId="0" fontId="0" fillId="0" borderId="0">
      <alignment vertical="center"/>
    </xf>
    <xf numFmtId="0" fontId="75" fillId="0" borderId="14" applyNumberFormat="0" applyFill="0" applyProtection="0">
      <alignment horizontal="center" vertical="center"/>
    </xf>
    <xf numFmtId="0" fontId="60" fillId="6" borderId="1" applyNumberFormat="0" applyBorder="0" applyAlignment="0" applyProtection="0">
      <alignment vertical="center"/>
    </xf>
    <xf numFmtId="10" fontId="7" fillId="0" borderId="0" applyFont="0" applyFill="0" applyBorder="0" applyAlignment="0" applyProtection="0">
      <alignment vertical="center"/>
    </xf>
    <xf numFmtId="0" fontId="58" fillId="7" borderId="13" applyNumberFormat="0" applyAlignment="0" applyProtection="0">
      <alignment vertical="center"/>
    </xf>
    <xf numFmtId="0" fontId="0" fillId="6" borderId="12" applyNumberFormat="0" applyFont="0" applyAlignment="0" applyProtection="0">
      <alignment vertical="center"/>
    </xf>
    <xf numFmtId="0" fontId="64" fillId="0" borderId="0">
      <alignment vertical="top"/>
      <protection locked="0"/>
    </xf>
    <xf numFmtId="0" fontId="63" fillId="0" borderId="0" applyNumberFormat="0" applyFill="0" applyBorder="0" applyAlignment="0" applyProtection="0">
      <alignment vertical="center"/>
    </xf>
    <xf numFmtId="0" fontId="78" fillId="15" borderId="0" applyNumberFormat="0" applyBorder="0" applyAlignment="0" applyProtection="0">
      <alignment vertical="center"/>
    </xf>
    <xf numFmtId="0" fontId="68" fillId="11" borderId="0" applyNumberFormat="0" applyBorder="0" applyAlignment="0" applyProtection="0">
      <alignment vertical="center"/>
    </xf>
    <xf numFmtId="0" fontId="0" fillId="0" borderId="0">
      <alignment vertical="center"/>
    </xf>
    <xf numFmtId="0" fontId="60" fillId="6" borderId="1" applyNumberFormat="0" applyBorder="0" applyAlignment="0" applyProtection="0">
      <alignment vertical="center"/>
    </xf>
    <xf numFmtId="0" fontId="0" fillId="0" borderId="0">
      <alignment vertical="center"/>
    </xf>
    <xf numFmtId="0" fontId="62" fillId="0" borderId="15" applyNumberFormat="0" applyFill="0" applyAlignment="0" applyProtection="0">
      <alignment vertical="center"/>
    </xf>
    <xf numFmtId="0" fontId="60" fillId="6" borderId="1" applyNumberFormat="0" applyBorder="0" applyAlignment="0" applyProtection="0">
      <alignment vertical="center"/>
    </xf>
    <xf numFmtId="0" fontId="60" fillId="6" borderId="1" applyNumberFormat="0" applyBorder="0" applyAlignment="0" applyProtection="0">
      <alignment vertical="center"/>
    </xf>
    <xf numFmtId="0" fontId="60" fillId="6" borderId="1" applyNumberFormat="0" applyBorder="0" applyAlignment="0" applyProtection="0">
      <alignment vertical="center"/>
    </xf>
    <xf numFmtId="0" fontId="78" fillId="15" borderId="0" applyNumberFormat="0" applyBorder="0" applyAlignment="0" applyProtection="0">
      <alignment vertical="center"/>
    </xf>
    <xf numFmtId="0" fontId="60" fillId="6" borderId="1" applyNumberFormat="0" applyBorder="0" applyAlignment="0" applyProtection="0">
      <alignment vertical="center"/>
    </xf>
    <xf numFmtId="0" fontId="78" fillId="15" borderId="0" applyNumberFormat="0" applyBorder="0" applyAlignment="0" applyProtection="0">
      <alignment vertical="center"/>
    </xf>
    <xf numFmtId="0" fontId="62" fillId="0" borderId="15" applyNumberFormat="0" applyFill="0" applyAlignment="0" applyProtection="0">
      <alignment vertical="center"/>
    </xf>
    <xf numFmtId="0" fontId="60" fillId="6" borderId="1" applyNumberFormat="0" applyBorder="0" applyAlignment="0" applyProtection="0">
      <alignment vertical="center"/>
    </xf>
    <xf numFmtId="0" fontId="123" fillId="0" borderId="34" applyNumberFormat="0" applyFill="0" applyAlignment="0" applyProtection="0">
      <alignment vertical="center"/>
    </xf>
    <xf numFmtId="0" fontId="60" fillId="6" borderId="1" applyNumberFormat="0" applyBorder="0" applyAlignment="0" applyProtection="0">
      <alignment vertical="center"/>
    </xf>
    <xf numFmtId="37" fontId="61" fillId="0" borderId="0">
      <alignment vertical="center"/>
    </xf>
    <xf numFmtId="0" fontId="60" fillId="6" borderId="1" applyNumberFormat="0" applyBorder="0" applyAlignment="0" applyProtection="0">
      <alignment vertical="center"/>
    </xf>
    <xf numFmtId="0" fontId="60" fillId="6" borderId="1" applyNumberFormat="0" applyBorder="0" applyAlignment="0" applyProtection="0">
      <alignment vertical="center"/>
    </xf>
    <xf numFmtId="0" fontId="74" fillId="27"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9" fontId="7" fillId="0" borderId="0" applyFont="0" applyFill="0" applyBorder="0" applyAlignment="0" applyProtection="0">
      <alignment vertical="center"/>
    </xf>
    <xf numFmtId="0" fontId="7" fillId="0" borderId="0">
      <alignment vertical="center"/>
    </xf>
    <xf numFmtId="0" fontId="83" fillId="11" borderId="0" applyNumberFormat="0" applyBorder="0" applyAlignment="0" applyProtection="0">
      <alignment vertical="center"/>
    </xf>
    <xf numFmtId="0" fontId="96" fillId="0" borderId="0" applyNumberFormat="0" applyFill="0" applyBorder="0" applyAlignment="0" applyProtection="0">
      <alignment vertical="center"/>
    </xf>
    <xf numFmtId="0" fontId="74" fillId="27" borderId="0" applyNumberFormat="0" applyBorder="0" applyAlignment="0" applyProtection="0">
      <alignment vertical="center"/>
    </xf>
    <xf numFmtId="0" fontId="80" fillId="0" borderId="0">
      <alignment vertical="center"/>
    </xf>
    <xf numFmtId="0" fontId="24" fillId="26" borderId="0" applyNumberFormat="0" applyBorder="0" applyAlignment="0" applyProtection="0">
      <alignment vertical="center"/>
    </xf>
    <xf numFmtId="0" fontId="76" fillId="0" borderId="18"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74" fillId="14" borderId="0" applyNumberFormat="0" applyBorder="0" applyAlignment="0" applyProtection="0">
      <alignment vertical="center"/>
    </xf>
    <xf numFmtId="0" fontId="78" fillId="18" borderId="0" applyNumberFormat="0" applyBorder="0" applyAlignment="0" applyProtection="0">
      <alignment vertical="center"/>
    </xf>
    <xf numFmtId="0" fontId="59" fillId="0" borderId="7" applyNumberFormat="0" applyFill="0" applyProtection="0">
      <alignment horizontal="left" vertical="center"/>
    </xf>
    <xf numFmtId="0" fontId="59" fillId="0" borderId="7" applyNumberFormat="0" applyFill="0" applyProtection="0">
      <alignment horizontal="left" vertical="center"/>
    </xf>
    <xf numFmtId="0" fontId="24" fillId="6" borderId="0" applyNumberFormat="0" applyBorder="0" applyAlignment="0" applyProtection="0">
      <alignment vertical="center"/>
    </xf>
    <xf numFmtId="203" fontId="95" fillId="0" borderId="0">
      <alignment vertical="center"/>
    </xf>
    <xf numFmtId="0" fontId="65" fillId="9" borderId="0" applyNumberFormat="0" applyBorder="0" applyAlignment="0" applyProtection="0">
      <alignment vertical="center"/>
    </xf>
    <xf numFmtId="0" fontId="93" fillId="0" borderId="1">
      <alignment horizontal="left" vertical="center"/>
    </xf>
    <xf numFmtId="9" fontId="7" fillId="0" borderId="0" applyFont="0" applyFill="0" applyBorder="0" applyAlignment="0" applyProtection="0">
      <alignment vertical="center"/>
    </xf>
    <xf numFmtId="0" fontId="0" fillId="7" borderId="0" applyNumberFormat="0" applyBorder="0" applyAlignment="0" applyProtection="0">
      <alignment vertical="center"/>
    </xf>
    <xf numFmtId="0" fontId="77" fillId="0" borderId="23" applyNumberFormat="0" applyFill="0" applyAlignment="0" applyProtection="0">
      <alignment vertical="center"/>
    </xf>
    <xf numFmtId="0" fontId="24" fillId="18" borderId="0" applyNumberFormat="0" applyBorder="0" applyAlignment="0" applyProtection="0">
      <alignment vertical="center"/>
    </xf>
    <xf numFmtId="0" fontId="140" fillId="0" borderId="39" applyNumberFormat="0" applyFill="0" applyAlignment="0" applyProtection="0">
      <alignment vertical="center"/>
    </xf>
    <xf numFmtId="40" fontId="119" fillId="48" borderId="31">
      <alignment horizontal="centerContinuous" vertical="center"/>
    </xf>
    <xf numFmtId="0" fontId="74" fillId="19" borderId="0" applyNumberFormat="0" applyBorder="0" applyAlignment="0" applyProtection="0">
      <alignment vertical="center"/>
    </xf>
    <xf numFmtId="0" fontId="7" fillId="0" borderId="0">
      <alignment vertical="center"/>
    </xf>
    <xf numFmtId="0" fontId="74" fillId="27" borderId="0" applyNumberFormat="0" applyBorder="0" applyAlignment="0" applyProtection="0">
      <alignment vertical="center"/>
    </xf>
    <xf numFmtId="0" fontId="120" fillId="0" borderId="32" applyNumberFormat="0" applyFill="0" applyAlignment="0" applyProtection="0">
      <alignment vertical="center"/>
    </xf>
    <xf numFmtId="0" fontId="24" fillId="15" borderId="0" applyNumberFormat="0" applyBorder="0" applyAlignment="0" applyProtection="0">
      <alignment vertical="center"/>
    </xf>
    <xf numFmtId="0" fontId="74" fillId="19" borderId="0" applyNumberFormat="0" applyBorder="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134" fillId="0" borderId="37" applyNumberFormat="0" applyFill="0" applyAlignment="0" applyProtection="0">
      <alignment vertical="center"/>
    </xf>
    <xf numFmtId="0" fontId="74" fillId="32" borderId="0" applyNumberFormat="0" applyBorder="0" applyAlignment="0" applyProtection="0">
      <alignment vertical="center"/>
    </xf>
    <xf numFmtId="0" fontId="65" fillId="9" borderId="0" applyNumberFormat="0" applyBorder="0" applyAlignment="0" applyProtection="0">
      <alignment vertical="center"/>
    </xf>
    <xf numFmtId="0" fontId="78" fillId="18" borderId="0" applyNumberFormat="0" applyBorder="0" applyAlignment="0" applyProtection="0">
      <alignment vertical="center"/>
    </xf>
    <xf numFmtId="0" fontId="60" fillId="6" borderId="1" applyNumberFormat="0" applyBorder="0" applyAlignment="0" applyProtection="0">
      <alignment vertical="center"/>
    </xf>
    <xf numFmtId="0" fontId="123" fillId="0" borderId="0" applyNumberFormat="0" applyFill="0" applyBorder="0" applyAlignment="0" applyProtection="0">
      <alignment vertical="center"/>
    </xf>
    <xf numFmtId="0" fontId="24" fillId="8" borderId="0" applyNumberFormat="0" applyBorder="0" applyAlignment="0" applyProtection="0">
      <alignment vertical="center"/>
    </xf>
    <xf numFmtId="0" fontId="88" fillId="0" borderId="3">
      <alignment horizontal="left" vertical="center"/>
    </xf>
    <xf numFmtId="187" fontId="7" fillId="0" borderId="0" applyFont="0" applyFill="0" applyBorder="0" applyAlignment="0" applyProtection="0">
      <alignment vertical="center"/>
    </xf>
    <xf numFmtId="0" fontId="77" fillId="0" borderId="23" applyNumberFormat="0" applyFill="0" applyAlignment="0" applyProtection="0">
      <alignment vertical="center"/>
    </xf>
    <xf numFmtId="0" fontId="96" fillId="0" borderId="0" applyNumberFormat="0" applyFill="0" applyBorder="0" applyAlignment="0" applyProtection="0">
      <alignment vertical="center"/>
    </xf>
    <xf numFmtId="0" fontId="74" fillId="8" borderId="0" applyNumberFormat="0" applyBorder="0" applyAlignment="0" applyProtection="0">
      <alignment vertical="center"/>
    </xf>
    <xf numFmtId="0" fontId="96" fillId="0" borderId="0" applyNumberFormat="0" applyFill="0" applyBorder="0" applyAlignment="0" applyProtection="0">
      <alignment vertical="center"/>
    </xf>
    <xf numFmtId="0" fontId="0" fillId="0" borderId="0">
      <alignment vertical="center"/>
    </xf>
    <xf numFmtId="0" fontId="74" fillId="8" borderId="0" applyNumberFormat="0" applyBorder="0" applyAlignment="0" applyProtection="0">
      <alignment vertical="center"/>
    </xf>
    <xf numFmtId="0" fontId="74" fillId="32" borderId="0" applyNumberFormat="0" applyBorder="0" applyAlignment="0" applyProtection="0">
      <alignment vertical="center"/>
    </xf>
    <xf numFmtId="0" fontId="74" fillId="32" borderId="0" applyNumberFormat="0" applyBorder="0" applyAlignment="0" applyProtection="0">
      <alignment vertical="center"/>
    </xf>
    <xf numFmtId="0" fontId="74" fillId="32" borderId="0" applyNumberFormat="0" applyBorder="0" applyAlignment="0" applyProtection="0">
      <alignment vertical="center"/>
    </xf>
    <xf numFmtId="0" fontId="76" fillId="0" borderId="18" applyNumberFormat="0" applyFill="0" applyAlignment="0" applyProtection="0">
      <alignment vertical="center"/>
    </xf>
    <xf numFmtId="43" fontId="0" fillId="0" borderId="0" applyFont="0" applyFill="0" applyBorder="0" applyAlignment="0" applyProtection="0">
      <alignment vertical="center"/>
    </xf>
    <xf numFmtId="0" fontId="7" fillId="0" borderId="0">
      <alignment vertical="center"/>
    </xf>
    <xf numFmtId="0" fontId="76" fillId="0" borderId="18" applyNumberFormat="0" applyFill="0" applyAlignment="0" applyProtection="0">
      <alignment vertical="center"/>
    </xf>
    <xf numFmtId="0" fontId="74" fillId="32" borderId="0" applyNumberFormat="0" applyBorder="0" applyAlignment="0" applyProtection="0">
      <alignment vertical="center"/>
    </xf>
    <xf numFmtId="0" fontId="76" fillId="0" borderId="18" applyNumberFormat="0" applyFill="0" applyAlignment="0" applyProtection="0">
      <alignment vertical="center"/>
    </xf>
    <xf numFmtId="0" fontId="74" fillId="32" borderId="0" applyNumberFormat="0" applyBorder="0" applyAlignment="0" applyProtection="0">
      <alignment vertical="center"/>
    </xf>
    <xf numFmtId="15" fontId="7" fillId="0" borderId="0" applyFont="0" applyFill="0" applyBorder="0" applyAlignment="0" applyProtection="0">
      <alignment vertical="center"/>
    </xf>
    <xf numFmtId="0" fontId="132" fillId="8" borderId="31">
      <alignment horizontal="left" vertical="center"/>
      <protection locked="0" hidden="1"/>
    </xf>
    <xf numFmtId="0" fontId="65" fillId="9" borderId="0" applyNumberFormat="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24" fillId="7" borderId="0" applyNumberFormat="0" applyBorder="0" applyAlignment="0" applyProtection="0">
      <alignment vertical="center"/>
    </xf>
    <xf numFmtId="0" fontId="74" fillId="19" borderId="0" applyNumberFormat="0" applyBorder="0" applyAlignment="0" applyProtection="0">
      <alignment vertical="center"/>
    </xf>
    <xf numFmtId="15" fontId="69" fillId="0" borderId="0">
      <alignment vertical="center"/>
    </xf>
    <xf numFmtId="0" fontId="59" fillId="0" borderId="7" applyNumberFormat="0" applyFill="0" applyProtection="0">
      <alignment horizontal="right" vertical="center"/>
    </xf>
    <xf numFmtId="0" fontId="24" fillId="7" borderId="0" applyNumberFormat="0" applyBorder="0" applyAlignment="0" applyProtection="0">
      <alignment vertical="center"/>
    </xf>
    <xf numFmtId="0" fontId="74" fillId="19" borderId="0" applyNumberFormat="0" applyBorder="0" applyAlignment="0" applyProtection="0">
      <alignment vertical="center"/>
    </xf>
    <xf numFmtId="15" fontId="69" fillId="0" borderId="0">
      <alignment vertical="center"/>
    </xf>
    <xf numFmtId="0" fontId="0" fillId="0" borderId="0">
      <alignment vertical="center"/>
    </xf>
    <xf numFmtId="0" fontId="0"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89" fillId="0" borderId="0">
      <alignment vertical="center"/>
    </xf>
    <xf numFmtId="0" fontId="24" fillId="6" borderId="0" applyNumberFormat="0" applyBorder="0" applyAlignment="0" applyProtection="0">
      <alignment vertical="center"/>
    </xf>
    <xf numFmtId="41" fontId="0" fillId="0" borderId="0" applyFont="0" applyFill="0" applyBorder="0" applyAlignment="0" applyProtection="0">
      <alignment vertical="center"/>
    </xf>
    <xf numFmtId="0" fontId="128" fillId="0" borderId="0" applyNumberFormat="0" applyFill="0" applyBorder="0" applyAlignment="0" applyProtection="0">
      <alignment vertical="top"/>
      <protection locked="0"/>
    </xf>
    <xf numFmtId="0" fontId="7" fillId="0" borderId="0">
      <alignment vertical="center"/>
    </xf>
    <xf numFmtId="9" fontId="7" fillId="0" borderId="0" applyFont="0" applyFill="0" applyBorder="0" applyAlignment="0" applyProtection="0">
      <alignment vertical="center"/>
    </xf>
    <xf numFmtId="0" fontId="74" fillId="14" borderId="0" applyNumberFormat="0" applyBorder="0" applyAlignment="0" applyProtection="0">
      <alignment vertical="center"/>
    </xf>
    <xf numFmtId="0" fontId="88" fillId="0" borderId="3">
      <alignment horizontal="left" vertical="center"/>
    </xf>
    <xf numFmtId="9" fontId="7" fillId="0" borderId="0" applyFont="0" applyFill="0" applyBorder="0" applyAlignment="0" applyProtection="0">
      <alignment vertical="center"/>
    </xf>
    <xf numFmtId="0" fontId="7" fillId="0" borderId="0">
      <alignment vertical="center"/>
    </xf>
    <xf numFmtId="0" fontId="74" fillId="14" borderId="0" applyNumberFormat="0" applyBorder="0" applyAlignment="0" applyProtection="0">
      <alignment vertical="center"/>
    </xf>
    <xf numFmtId="0" fontId="88" fillId="0" borderId="3">
      <alignment horizontal="left" vertical="center"/>
    </xf>
    <xf numFmtId="9" fontId="7" fillId="0" borderId="0" applyFont="0" applyFill="0" applyBorder="0" applyAlignment="0" applyProtection="0">
      <alignment vertical="center"/>
    </xf>
    <xf numFmtId="0" fontId="0" fillId="0" borderId="0">
      <alignment vertical="center"/>
    </xf>
    <xf numFmtId="0" fontId="99" fillId="0" borderId="0" applyNumberFormat="0" applyFill="0" applyBorder="0" applyAlignment="0" applyProtection="0">
      <alignment vertical="center"/>
    </xf>
    <xf numFmtId="0" fontId="74" fillId="14" borderId="0" applyNumberFormat="0" applyBorder="0" applyAlignment="0" applyProtection="0">
      <alignment vertical="center"/>
    </xf>
    <xf numFmtId="0" fontId="7" fillId="0" borderId="0">
      <alignment vertical="center"/>
    </xf>
    <xf numFmtId="0" fontId="88" fillId="0" borderId="3">
      <alignment horizontal="left" vertical="center"/>
    </xf>
    <xf numFmtId="0" fontId="74" fillId="17" borderId="0" applyNumberFormat="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7" fillId="0" borderId="23" applyNumberFormat="0" applyFill="0" applyAlignment="0" applyProtection="0">
      <alignment vertical="center"/>
    </xf>
    <xf numFmtId="0" fontId="60" fillId="6" borderId="1" applyNumberFormat="0" applyBorder="0" applyAlignment="0" applyProtection="0">
      <alignment vertical="center"/>
    </xf>
    <xf numFmtId="0" fontId="7" fillId="0" borderId="0">
      <alignment vertical="center"/>
    </xf>
    <xf numFmtId="0" fontId="78" fillId="18"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80" fillId="0" borderId="0">
      <alignment vertical="center"/>
    </xf>
    <xf numFmtId="0" fontId="7" fillId="0" borderId="0">
      <alignment vertical="center"/>
    </xf>
    <xf numFmtId="0" fontId="87" fillId="16" borderId="24" applyNumberFormat="0" applyAlignment="0" applyProtection="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106" fillId="37" borderId="5">
      <alignment vertical="center"/>
      <protection locked="0"/>
    </xf>
    <xf numFmtId="0" fontId="24" fillId="26" borderId="0" applyNumberFormat="0" applyBorder="0" applyAlignment="0" applyProtection="0">
      <alignment vertical="center"/>
    </xf>
    <xf numFmtId="0" fontId="7" fillId="0" borderId="0">
      <alignment vertical="center"/>
    </xf>
    <xf numFmtId="0" fontId="57" fillId="5" borderId="0" applyNumberFormat="0" applyBorder="0" applyAlignment="0" applyProtection="0">
      <alignment vertical="center"/>
    </xf>
    <xf numFmtId="0" fontId="24" fillId="26" borderId="0" applyNumberFormat="0" applyBorder="0" applyAlignment="0" applyProtection="0">
      <alignment vertical="center"/>
    </xf>
    <xf numFmtId="0" fontId="7" fillId="0" borderId="0">
      <alignment vertical="center"/>
    </xf>
    <xf numFmtId="0" fontId="7" fillId="0" borderId="0">
      <alignment vertical="center"/>
    </xf>
    <xf numFmtId="0" fontId="83" fillId="14" borderId="0" applyNumberFormat="0" applyBorder="0" applyAlignment="0" applyProtection="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7" fillId="0" borderId="0">
      <alignment vertical="center"/>
    </xf>
    <xf numFmtId="43" fontId="0" fillId="0" borderId="0" applyFont="0" applyFill="0" applyBorder="0" applyAlignment="0" applyProtection="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4" fillId="1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7" borderId="0" applyNumberFormat="0" applyBorder="0" applyAlignment="0" applyProtection="0">
      <alignment vertical="center"/>
    </xf>
    <xf numFmtId="0" fontId="74" fillId="14" borderId="0" applyNumberFormat="0" applyBorder="0" applyAlignment="0" applyProtection="0">
      <alignment vertical="center"/>
    </xf>
    <xf numFmtId="0" fontId="7" fillId="0" borderId="0">
      <alignment vertical="center"/>
    </xf>
    <xf numFmtId="0" fontId="7" fillId="0" borderId="0">
      <alignment vertical="center"/>
    </xf>
    <xf numFmtId="0" fontId="74" fillId="1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4" fillId="7" borderId="0" applyNumberFormat="0" applyBorder="0" applyAlignment="0" applyProtection="0">
      <alignment vertical="center"/>
    </xf>
    <xf numFmtId="15" fontId="69" fillId="0" borderId="0">
      <alignment vertical="center"/>
    </xf>
    <xf numFmtId="0" fontId="74" fillId="19" borderId="0" applyNumberFormat="0" applyBorder="0" applyAlignment="0" applyProtection="0">
      <alignment vertical="center"/>
    </xf>
    <xf numFmtId="0" fontId="7" fillId="0" borderId="0">
      <alignment vertical="center"/>
    </xf>
    <xf numFmtId="0" fontId="129" fillId="0" borderId="0" applyNumberFormat="0" applyFill="0" applyBorder="0" applyAlignment="0" applyProtection="0">
      <alignment vertical="center"/>
    </xf>
    <xf numFmtId="0" fontId="74" fillId="19"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3" fillId="5" borderId="0" applyNumberFormat="0" applyBorder="0" applyAlignment="0" applyProtection="0">
      <alignment vertical="center"/>
    </xf>
    <xf numFmtId="0" fontId="8" fillId="0" borderId="0">
      <alignment vertical="center"/>
    </xf>
    <xf numFmtId="0" fontId="83" fillId="5" borderId="0" applyNumberFormat="0" applyBorder="0" applyAlignment="0" applyProtection="0">
      <alignment vertical="center"/>
    </xf>
    <xf numFmtId="0" fontId="8" fillId="0" borderId="0">
      <alignment vertical="center"/>
    </xf>
    <xf numFmtId="0" fontId="73" fillId="53" borderId="0" applyNumberFormat="0" applyBorder="0" applyAlignment="0" applyProtection="0">
      <alignment vertical="center"/>
    </xf>
    <xf numFmtId="0" fontId="83" fillId="5" borderId="0" applyNumberFormat="0" applyBorder="0" applyAlignment="0" applyProtection="0">
      <alignment vertical="center"/>
    </xf>
    <xf numFmtId="0" fontId="7" fillId="0" borderId="0">
      <alignment vertical="center"/>
    </xf>
    <xf numFmtId="0" fontId="0" fillId="15"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3" fillId="30" borderId="0" applyNumberFormat="0" applyBorder="0" applyAlignment="0" applyProtection="0">
      <alignment vertical="center"/>
    </xf>
    <xf numFmtId="0" fontId="8" fillId="0" borderId="0">
      <alignment vertical="center"/>
    </xf>
    <xf numFmtId="9" fontId="7" fillId="0" borderId="0" applyFont="0" applyFill="0" applyBorder="0" applyAlignment="0" applyProtection="0">
      <alignment vertical="center"/>
    </xf>
    <xf numFmtId="0" fontId="8" fillId="0" borderId="0">
      <alignment vertical="center"/>
    </xf>
    <xf numFmtId="0" fontId="0" fillId="6" borderId="12" applyNumberFormat="0" applyFont="0" applyAlignment="0" applyProtection="0">
      <alignment vertical="center"/>
    </xf>
    <xf numFmtId="0" fontId="0" fillId="0" borderId="0">
      <alignment vertical="center"/>
    </xf>
    <xf numFmtId="0" fontId="7" fillId="0" borderId="0">
      <alignment vertical="center"/>
    </xf>
    <xf numFmtId="0" fontId="80" fillId="0" borderId="0">
      <alignment vertical="center"/>
    </xf>
    <xf numFmtId="0" fontId="7" fillId="0" borderId="0">
      <alignment vertical="center"/>
    </xf>
    <xf numFmtId="0" fontId="7" fillId="0" borderId="0">
      <alignment vertical="center"/>
    </xf>
    <xf numFmtId="0" fontId="7" fillId="0" borderId="0">
      <alignment vertical="center"/>
    </xf>
    <xf numFmtId="0" fontId="87" fillId="16" borderId="24" applyNumberFormat="0" applyAlignment="0" applyProtection="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7" fillId="0" borderId="0">
      <alignment vertical="center"/>
    </xf>
    <xf numFmtId="0" fontId="7" fillId="0" borderId="0" applyFont="0" applyFill="0" applyBorder="0" applyAlignment="0" applyProtection="0">
      <alignment vertical="center"/>
    </xf>
    <xf numFmtId="0" fontId="0" fillId="0" borderId="0">
      <alignment vertical="center"/>
    </xf>
    <xf numFmtId="0" fontId="83" fillId="11" borderId="0" applyNumberFormat="0" applyBorder="0" applyAlignment="0" applyProtection="0">
      <alignment vertical="center"/>
    </xf>
    <xf numFmtId="0" fontId="0" fillId="48" borderId="0" applyNumberFormat="0" applyBorder="0" applyAlignment="0" applyProtection="0">
      <alignment vertical="center"/>
    </xf>
    <xf numFmtId="0" fontId="7" fillId="0" borderId="0">
      <alignment vertical="center"/>
    </xf>
    <xf numFmtId="3" fontId="7" fillId="0" borderId="0" applyFont="0" applyFill="0" applyBorder="0" applyAlignment="0" applyProtection="0">
      <alignment vertical="center"/>
    </xf>
    <xf numFmtId="0" fontId="83" fillId="42" borderId="0" applyNumberFormat="0" applyBorder="0" applyAlignment="0" applyProtection="0">
      <alignment vertical="center"/>
    </xf>
    <xf numFmtId="0" fontId="7" fillId="0" borderId="0">
      <alignment vertical="center"/>
    </xf>
    <xf numFmtId="0" fontId="109" fillId="0" borderId="0" applyNumberFormat="0" applyFill="0" applyBorder="0" applyAlignment="0" applyProtection="0">
      <alignment vertical="top"/>
      <protection locked="0"/>
    </xf>
    <xf numFmtId="0" fontId="83" fillId="42" borderId="0" applyNumberFormat="0" applyBorder="0" applyAlignment="0" applyProtection="0">
      <alignment vertical="center"/>
    </xf>
    <xf numFmtId="0" fontId="74" fillId="7" borderId="0" applyNumberFormat="0" applyBorder="0" applyAlignment="0" applyProtection="0">
      <alignment vertical="center"/>
    </xf>
    <xf numFmtId="3" fontId="7" fillId="0" borderId="0" applyFont="0" applyFill="0" applyBorder="0" applyAlignment="0" applyProtection="0">
      <alignment vertical="center"/>
    </xf>
    <xf numFmtId="0" fontId="7" fillId="0" borderId="0">
      <alignment vertical="center"/>
    </xf>
    <xf numFmtId="0" fontId="109"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applyNumberFormat="0" applyFont="0" applyFill="0" applyBorder="0" applyAlignment="0" applyProtection="0">
      <alignment horizontal="left" vertical="center"/>
    </xf>
    <xf numFmtId="0" fontId="7" fillId="0" borderId="0">
      <alignment vertical="center"/>
    </xf>
    <xf numFmtId="0" fontId="85" fillId="7" borderId="20" applyNumberFormat="0" applyAlignment="0" applyProtection="0">
      <alignment vertical="center"/>
    </xf>
    <xf numFmtId="0" fontId="0" fillId="0" borderId="0"/>
    <xf numFmtId="0" fontId="83" fillId="8" borderId="0" applyNumberFormat="0" applyBorder="0" applyAlignment="0" applyProtection="0">
      <alignment vertical="center"/>
    </xf>
    <xf numFmtId="0" fontId="7" fillId="0" borderId="0">
      <alignment vertical="center"/>
    </xf>
    <xf numFmtId="0" fontId="83" fillId="8" borderId="0" applyNumberFormat="0" applyBorder="0" applyAlignment="0" applyProtection="0">
      <alignment vertical="center"/>
    </xf>
    <xf numFmtId="0" fontId="7" fillId="0" borderId="0">
      <alignment vertical="center"/>
    </xf>
    <xf numFmtId="0" fontId="83" fillId="8" borderId="0" applyNumberFormat="0" applyBorder="0" applyAlignment="0" applyProtection="0">
      <alignment vertical="center"/>
    </xf>
    <xf numFmtId="0" fontId="7" fillId="0" borderId="0">
      <alignment vertical="center"/>
    </xf>
    <xf numFmtId="0" fontId="83" fillId="8"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85" fillId="7" borderId="20" applyNumberFormat="0" applyAlignment="0" applyProtection="0">
      <alignment vertical="center"/>
    </xf>
    <xf numFmtId="0" fontId="88" fillId="0" borderId="3">
      <alignment horizontal="left" vertical="center"/>
    </xf>
    <xf numFmtId="0" fontId="0" fillId="0" borderId="0">
      <alignment vertical="center"/>
    </xf>
    <xf numFmtId="0" fontId="0" fillId="0" borderId="0">
      <alignment vertical="center"/>
    </xf>
    <xf numFmtId="196" fontId="7" fillId="0" borderId="0" applyFont="0" applyFill="0" applyBorder="0" applyAlignment="0" applyProtection="0">
      <alignment vertical="center"/>
    </xf>
    <xf numFmtId="0" fontId="7" fillId="0" borderId="0">
      <alignment vertical="center"/>
    </xf>
    <xf numFmtId="0" fontId="0" fillId="6" borderId="12" applyNumberFormat="0" applyFont="0" applyAlignment="0" applyProtection="0">
      <alignment vertical="center"/>
    </xf>
    <xf numFmtId="0" fontId="7" fillId="0" borderId="0"/>
    <xf numFmtId="0" fontId="77" fillId="0" borderId="23" applyNumberFormat="0" applyFill="0" applyAlignment="0" applyProtection="0">
      <alignment vertical="center"/>
    </xf>
    <xf numFmtId="0" fontId="0" fillId="6" borderId="12" applyNumberFormat="0" applyFont="0" applyAlignment="0" applyProtection="0">
      <alignment vertical="center"/>
    </xf>
    <xf numFmtId="0" fontId="70" fillId="59" borderId="0" applyNumberFormat="0" applyBorder="0" applyAlignment="0" applyProtection="0">
      <alignment vertical="center"/>
    </xf>
    <xf numFmtId="0" fontId="0" fillId="0" borderId="0">
      <alignment vertical="center"/>
    </xf>
    <xf numFmtId="0" fontId="83" fillId="24"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70" fillId="51" borderId="0" applyNumberFormat="0" applyBorder="0" applyAlignment="0" applyProtection="0">
      <alignment vertical="center"/>
    </xf>
    <xf numFmtId="0" fontId="0" fillId="0" borderId="0">
      <alignment vertical="center"/>
    </xf>
    <xf numFmtId="0" fontId="83" fillId="7" borderId="0" applyNumberFormat="0" applyBorder="0" applyAlignment="0" applyProtection="0">
      <alignment vertical="center"/>
    </xf>
    <xf numFmtId="0" fontId="0" fillId="0" borderId="0">
      <alignment vertical="center"/>
    </xf>
    <xf numFmtId="0" fontId="70" fillId="60" borderId="0" applyNumberFormat="0" applyBorder="0" applyAlignment="0" applyProtection="0">
      <alignment vertical="center"/>
    </xf>
    <xf numFmtId="0" fontId="0" fillId="0" borderId="0">
      <alignment vertical="center"/>
    </xf>
    <xf numFmtId="0" fontId="83" fillId="19"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8" fillId="0" borderId="0" applyNumberFormat="0" applyFill="0" applyBorder="0" applyAlignment="0" applyProtection="0">
      <alignment vertical="top"/>
      <protection locked="0"/>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99" fillId="0" borderId="0" applyNumberFormat="0" applyFill="0" applyBorder="0" applyAlignment="0" applyProtection="0">
      <alignment vertical="center"/>
    </xf>
    <xf numFmtId="0" fontId="0" fillId="0" borderId="0">
      <alignment vertical="center"/>
    </xf>
    <xf numFmtId="0" fontId="0" fillId="0" borderId="0">
      <alignment vertical="center"/>
    </xf>
    <xf numFmtId="0" fontId="99" fillId="0" borderId="0" applyNumberFormat="0" applyFill="0" applyBorder="0" applyAlignment="0" applyProtection="0">
      <alignment vertical="center"/>
    </xf>
    <xf numFmtId="0" fontId="0" fillId="0" borderId="0">
      <alignment vertical="center"/>
    </xf>
    <xf numFmtId="0" fontId="0" fillId="0" borderId="0">
      <alignment vertical="center"/>
    </xf>
    <xf numFmtId="0" fontId="99"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202" fontId="7" fillId="0" borderId="0" applyFont="0" applyFill="0" applyBorder="0" applyAlignment="0" applyProtection="0">
      <alignment vertical="center"/>
    </xf>
    <xf numFmtId="0" fontId="7" fillId="0" borderId="0">
      <alignment vertical="center"/>
    </xf>
    <xf numFmtId="0" fontId="65" fillId="11" borderId="0" applyNumberFormat="0" applyBorder="0" applyAlignment="0" applyProtection="0">
      <alignment vertical="center"/>
    </xf>
    <xf numFmtId="0" fontId="24" fillId="26" borderId="0" applyNumberFormat="0" applyBorder="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69" fillId="0" borderId="0">
      <alignment vertical="center"/>
    </xf>
    <xf numFmtId="0" fontId="80" fillId="0" borderId="0">
      <alignment vertical="center"/>
    </xf>
    <xf numFmtId="0" fontId="7" fillId="0" borderId="0">
      <alignment vertical="center"/>
    </xf>
    <xf numFmtId="0" fontId="7" fillId="0" borderId="0">
      <alignment vertical="center"/>
    </xf>
    <xf numFmtId="0" fontId="80" fillId="0" borderId="0">
      <alignment vertical="center"/>
    </xf>
    <xf numFmtId="0" fontId="7" fillId="0" borderId="0">
      <alignment vertical="center"/>
    </xf>
    <xf numFmtId="0" fontId="82" fillId="0" borderId="21" applyNumberFormat="0" applyFill="0" applyAlignment="0" applyProtection="0">
      <alignment vertical="center"/>
    </xf>
    <xf numFmtId="0" fontId="82" fillId="0" borderId="21" applyNumberFormat="0" applyFill="0" applyAlignment="0" applyProtection="0">
      <alignment vertical="center"/>
    </xf>
    <xf numFmtId="0" fontId="7" fillId="0" borderId="0">
      <alignment vertical="center"/>
    </xf>
    <xf numFmtId="0" fontId="82" fillId="0" borderId="21"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7" fillId="0" borderId="0">
      <alignment vertical="center"/>
    </xf>
    <xf numFmtId="0" fontId="0" fillId="0" borderId="0">
      <alignment vertical="center"/>
    </xf>
    <xf numFmtId="0" fontId="0" fillId="0" borderId="0">
      <alignment vertical="center"/>
    </xf>
    <xf numFmtId="0" fontId="24" fillId="7" borderId="0" applyNumberFormat="0" applyBorder="0" applyAlignment="0" applyProtection="0">
      <alignment vertical="center"/>
    </xf>
    <xf numFmtId="15" fontId="6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8" fillId="15"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3" fillId="21"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43" fontId="0" fillId="0" borderId="0" applyFont="0" applyFill="0" applyBorder="0" applyAlignment="0" applyProtection="0">
      <alignment vertical="center"/>
    </xf>
    <xf numFmtId="0" fontId="7" fillId="0" borderId="0">
      <alignment vertical="center"/>
    </xf>
    <xf numFmtId="0" fontId="7" fillId="0" borderId="0">
      <alignment vertical="center"/>
    </xf>
    <xf numFmtId="0" fontId="78" fillId="18" borderId="0" applyNumberFormat="0" applyBorder="0" applyAlignment="0" applyProtection="0">
      <alignment vertical="center"/>
    </xf>
    <xf numFmtId="0" fontId="7" fillId="0" borderId="0">
      <alignment vertical="center"/>
    </xf>
    <xf numFmtId="0" fontId="0" fillId="0" borderId="0">
      <alignment vertical="center"/>
    </xf>
    <xf numFmtId="0" fontId="58" fillId="7" borderId="13" applyNumberFormat="0" applyAlignment="0" applyProtection="0">
      <alignment vertical="center"/>
    </xf>
    <xf numFmtId="0" fontId="83" fillId="48" borderId="0" applyNumberFormat="0" applyBorder="0" applyAlignment="0" applyProtection="0">
      <alignment vertical="center"/>
    </xf>
    <xf numFmtId="0" fontId="88" fillId="0" borderId="3">
      <alignment horizontal="left" vertical="center"/>
    </xf>
    <xf numFmtId="0" fontId="7" fillId="0" borderId="0">
      <alignment vertical="center"/>
    </xf>
    <xf numFmtId="0" fontId="101" fillId="0" borderId="0" applyNumberFormat="0" applyFill="0" applyBorder="0" applyAlignment="0" applyProtection="0">
      <alignment vertical="center"/>
    </xf>
    <xf numFmtId="0" fontId="7" fillId="0" borderId="0">
      <alignment vertical="center"/>
    </xf>
    <xf numFmtId="0" fontId="74" fillId="16" borderId="0" applyNumberFormat="0" applyBorder="0" applyAlignment="0" applyProtection="0">
      <alignment vertical="center"/>
    </xf>
    <xf numFmtId="0" fontId="0" fillId="0" borderId="0">
      <alignment vertical="center"/>
    </xf>
    <xf numFmtId="0" fontId="7" fillId="0" borderId="0">
      <alignment vertical="center"/>
    </xf>
    <xf numFmtId="0" fontId="73" fillId="61" borderId="0" applyNumberFormat="0" applyBorder="0" applyAlignment="0" applyProtection="0">
      <alignment vertical="center"/>
    </xf>
    <xf numFmtId="0" fontId="7" fillId="0" borderId="0">
      <alignment vertical="center"/>
    </xf>
    <xf numFmtId="0" fontId="7" fillId="0" borderId="0">
      <alignment vertical="center"/>
    </xf>
    <xf numFmtId="0" fontId="57" fillId="5" borderId="0" applyNumberFormat="0" applyBorder="0" applyAlignment="0" applyProtection="0">
      <alignment vertical="center"/>
    </xf>
    <xf numFmtId="0" fontId="107" fillId="62" borderId="0" applyNumberFormat="0" applyBorder="0" applyAlignment="0" applyProtection="0">
      <alignment vertical="center"/>
    </xf>
    <xf numFmtId="0" fontId="0" fillId="0" borderId="0">
      <alignment vertical="center"/>
    </xf>
    <xf numFmtId="0" fontId="0" fillId="0" borderId="0">
      <alignment vertical="center"/>
    </xf>
    <xf numFmtId="0" fontId="83" fillId="45"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74"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8" fillId="15" borderId="0" applyNumberFormat="0" applyBorder="0" applyAlignment="0" applyProtection="0">
      <alignment vertical="center"/>
    </xf>
    <xf numFmtId="0" fontId="7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17">
      <alignment horizontal="center" vertical="center"/>
    </xf>
    <xf numFmtId="0" fontId="75" fillId="0" borderId="14" applyNumberFormat="0" applyFill="0" applyProtection="0">
      <alignment horizontal="left" vertical="center"/>
    </xf>
    <xf numFmtId="0" fontId="7" fillId="0" borderId="0">
      <alignment vertical="center"/>
    </xf>
    <xf numFmtId="0" fontId="8" fillId="0" borderId="0" applyAlignment="0"/>
    <xf numFmtId="0" fontId="24" fillId="26" borderId="0" applyNumberFormat="0" applyBorder="0" applyAlignment="0" applyProtection="0">
      <alignment vertical="center"/>
    </xf>
    <xf numFmtId="0" fontId="0" fillId="0" borderId="0">
      <alignment vertical="center"/>
    </xf>
    <xf numFmtId="0" fontId="0" fillId="0" borderId="0">
      <alignment vertical="center"/>
    </xf>
    <xf numFmtId="0" fontId="85" fillId="7" borderId="20" applyNumberFormat="0" applyAlignment="0" applyProtection="0">
      <alignment vertical="center"/>
    </xf>
    <xf numFmtId="0" fontId="88" fillId="0" borderId="3">
      <alignment horizontal="left" vertical="center"/>
    </xf>
    <xf numFmtId="0" fontId="0" fillId="0" borderId="0">
      <alignment vertical="center"/>
    </xf>
    <xf numFmtId="0" fontId="0" fillId="0" borderId="0">
      <alignment vertical="center"/>
    </xf>
    <xf numFmtId="0" fontId="85" fillId="7" borderId="20"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58" fillId="7" borderId="13" applyNumberFormat="0" applyAlignment="0" applyProtection="0">
      <alignment vertical="center"/>
    </xf>
    <xf numFmtId="0" fontId="0" fillId="0" borderId="0">
      <alignment vertical="center"/>
    </xf>
    <xf numFmtId="0" fontId="135" fillId="0" borderId="38" applyNumberFormat="0" applyFill="0" applyAlignment="0" applyProtection="0">
      <alignment vertical="center"/>
    </xf>
    <xf numFmtId="0" fontId="7" fillId="0" borderId="0">
      <alignment vertical="center"/>
    </xf>
    <xf numFmtId="0" fontId="135" fillId="0" borderId="38" applyNumberFormat="0" applyFill="0" applyAlignment="0" applyProtection="0">
      <alignment vertical="center"/>
    </xf>
    <xf numFmtId="0" fontId="7" fillId="0" borderId="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76" fillId="0" borderId="18" applyNumberFormat="0" applyFill="0" applyAlignment="0" applyProtection="0">
      <alignment vertical="center"/>
    </xf>
    <xf numFmtId="0" fontId="7" fillId="0" borderId="0">
      <alignment vertical="center"/>
    </xf>
    <xf numFmtId="0" fontId="76" fillId="0" borderId="1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5" fillId="7" borderId="20" applyNumberFormat="0" applyAlignment="0" applyProtection="0">
      <alignment vertical="center"/>
    </xf>
    <xf numFmtId="0" fontId="74" fillId="27" borderId="0" applyNumberFormat="0" applyBorder="0" applyAlignment="0" applyProtection="0">
      <alignment vertical="center"/>
    </xf>
    <xf numFmtId="0" fontId="88" fillId="0" borderId="3">
      <alignment horizontal="left" vertical="center"/>
    </xf>
    <xf numFmtId="0" fontId="0" fillId="0" borderId="0">
      <alignment vertical="center"/>
    </xf>
    <xf numFmtId="0" fontId="0" fillId="0" borderId="0">
      <alignment vertical="center"/>
    </xf>
    <xf numFmtId="0" fontId="85" fillId="7" borderId="20" applyNumberFormat="0" applyAlignment="0" applyProtection="0">
      <alignment vertical="center"/>
    </xf>
    <xf numFmtId="0" fontId="88" fillId="0" borderId="3">
      <alignment horizontal="left" vertical="center"/>
    </xf>
    <xf numFmtId="0" fontId="136" fillId="0" borderId="36" applyNumberFormat="0" applyFill="0" applyAlignment="0" applyProtection="0">
      <alignment vertical="center"/>
    </xf>
    <xf numFmtId="0" fontId="0" fillId="0" borderId="0">
      <alignment vertical="center"/>
    </xf>
    <xf numFmtId="0" fontId="0" fillId="0" borderId="0">
      <alignment vertical="center"/>
    </xf>
    <xf numFmtId="0" fontId="85" fillId="7" borderId="20" applyNumberFormat="0" applyAlignment="0" applyProtection="0">
      <alignment vertical="center"/>
    </xf>
    <xf numFmtId="0" fontId="96" fillId="0" borderId="0" applyNumberFormat="0" applyFill="0" applyBorder="0" applyAlignment="0" applyProtection="0">
      <alignment vertical="center"/>
    </xf>
    <xf numFmtId="0" fontId="0" fillId="0" borderId="0">
      <alignment vertical="center"/>
    </xf>
    <xf numFmtId="0" fontId="0" fillId="0" borderId="0">
      <alignment vertical="center"/>
    </xf>
    <xf numFmtId="0" fontId="96" fillId="0" borderId="0" applyNumberFormat="0" applyFill="0" applyBorder="0" applyAlignment="0" applyProtection="0">
      <alignment vertical="center"/>
    </xf>
    <xf numFmtId="0" fontId="85" fillId="7" borderId="20" applyNumberFormat="0" applyAlignment="0" applyProtection="0">
      <alignment vertical="center"/>
    </xf>
    <xf numFmtId="0" fontId="0" fillId="0" borderId="0">
      <alignment vertical="center"/>
    </xf>
    <xf numFmtId="0" fontId="0" fillId="0" borderId="0">
      <alignment vertical="center"/>
    </xf>
    <xf numFmtId="0" fontId="96" fillId="0" borderId="0" applyNumberFormat="0" applyFill="0" applyBorder="0" applyAlignment="0" applyProtection="0">
      <alignment vertical="center"/>
    </xf>
    <xf numFmtId="0" fontId="138" fillId="20" borderId="27" applyNumberFormat="0" applyAlignment="0" applyProtection="0">
      <alignment vertical="center"/>
    </xf>
    <xf numFmtId="192" fontId="95" fillId="0" borderId="0">
      <alignment vertical="center"/>
    </xf>
    <xf numFmtId="0" fontId="7" fillId="0" borderId="0">
      <alignment vertical="center"/>
    </xf>
    <xf numFmtId="0" fontId="0" fillId="0" borderId="0">
      <alignment vertical="center"/>
    </xf>
    <xf numFmtId="0" fontId="66" fillId="0" borderId="16" applyNumberFormat="0" applyFill="0" applyAlignment="0" applyProtection="0">
      <alignment vertical="center"/>
    </xf>
    <xf numFmtId="0" fontId="0" fillId="0" borderId="0">
      <alignment vertical="center"/>
    </xf>
    <xf numFmtId="0" fontId="8" fillId="0" borderId="0">
      <alignment vertical="center"/>
    </xf>
    <xf numFmtId="0" fontId="87" fillId="16" borderId="24" applyNumberFormat="0" applyAlignment="0" applyProtection="0">
      <alignment vertical="center"/>
    </xf>
    <xf numFmtId="0" fontId="7" fillId="0" borderId="0">
      <alignment vertical="center"/>
    </xf>
    <xf numFmtId="0" fontId="8" fillId="0" borderId="0">
      <alignment vertical="center"/>
    </xf>
    <xf numFmtId="0" fontId="8" fillId="0" borderId="0">
      <alignment vertical="center"/>
    </xf>
    <xf numFmtId="0" fontId="101" fillId="0" borderId="0" applyNumberFormat="0" applyFill="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7" fillId="0" borderId="23" applyNumberFormat="0" applyFill="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76" fillId="0" borderId="18"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7" fillId="0" borderId="0">
      <alignment vertical="center"/>
    </xf>
    <xf numFmtId="43" fontId="0" fillId="0" borderId="0" applyFont="0" applyFill="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81" fillId="15" borderId="0" applyNumberFormat="0" applyBorder="0" applyAlignment="0" applyProtection="0">
      <alignment vertical="center"/>
    </xf>
    <xf numFmtId="0" fontId="99"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81" fillId="15" borderId="0" applyNumberFormat="0" applyBorder="0" applyAlignment="0" applyProtection="0">
      <alignment vertical="center"/>
    </xf>
    <xf numFmtId="0" fontId="99" fillId="0" borderId="0" applyNumberFormat="0" applyFill="0" applyBorder="0" applyAlignment="0" applyProtection="0">
      <alignment vertical="center"/>
    </xf>
    <xf numFmtId="0" fontId="0" fillId="0" borderId="0">
      <alignment vertical="center"/>
    </xf>
    <xf numFmtId="0" fontId="0" fillId="0" borderId="0">
      <alignment vertical="center"/>
    </xf>
    <xf numFmtId="0" fontId="9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93" fillId="0" borderId="1">
      <alignment horizontal="left" vertical="center"/>
    </xf>
    <xf numFmtId="0" fontId="93" fillId="0" borderId="1">
      <alignment horizontal="left" vertical="center"/>
    </xf>
    <xf numFmtId="0" fontId="62" fillId="0" borderId="0" applyNumberFormat="0" applyFill="0" applyBorder="0" applyAlignment="0" applyProtection="0">
      <alignment vertical="center"/>
    </xf>
    <xf numFmtId="0" fontId="93" fillId="0" borderId="1">
      <alignment horizontal="left" vertical="center"/>
    </xf>
    <xf numFmtId="0" fontId="93" fillId="0" borderId="1">
      <alignment horizontal="left" vertical="center"/>
    </xf>
    <xf numFmtId="0" fontId="93" fillId="0" borderId="1">
      <alignment horizontal="left" vertical="center"/>
    </xf>
    <xf numFmtId="0" fontId="83" fillId="19" borderId="0" applyNumberFormat="0" applyBorder="0" applyAlignment="0" applyProtection="0">
      <alignment vertical="center"/>
    </xf>
    <xf numFmtId="0" fontId="93" fillId="0" borderId="1">
      <alignment horizontal="left" vertical="center"/>
    </xf>
    <xf numFmtId="0" fontId="79" fillId="8" borderId="20" applyNumberFormat="0" applyAlignment="0" applyProtection="0">
      <alignment vertical="center"/>
    </xf>
    <xf numFmtId="0" fontId="93" fillId="0" borderId="1">
      <alignment horizontal="left" vertical="center"/>
    </xf>
    <xf numFmtId="0" fontId="93" fillId="0" borderId="1">
      <alignment horizontal="left" vertical="center"/>
    </xf>
    <xf numFmtId="0" fontId="93" fillId="0" borderId="1">
      <alignment horizontal="left" vertical="center"/>
    </xf>
    <xf numFmtId="0" fontId="93" fillId="0" borderId="1">
      <alignment horizontal="left" vertical="center"/>
    </xf>
    <xf numFmtId="0" fontId="93" fillId="0" borderId="1">
      <alignment horizontal="left" vertical="center"/>
    </xf>
    <xf numFmtId="0" fontId="93" fillId="0" borderId="1">
      <alignment horizontal="left" vertical="center"/>
    </xf>
    <xf numFmtId="0" fontId="79" fillId="8" borderId="20" applyNumberFormat="0" applyAlignment="0" applyProtection="0">
      <alignment vertical="center"/>
    </xf>
    <xf numFmtId="0" fontId="93" fillId="0" borderId="1">
      <alignment horizontal="left" vertical="center"/>
    </xf>
    <xf numFmtId="0" fontId="93" fillId="0" borderId="1">
      <alignment horizontal="left" vertical="center"/>
    </xf>
    <xf numFmtId="0" fontId="60" fillId="6" borderId="1" applyNumberFormat="0" applyBorder="0" applyAlignment="0" applyProtection="0">
      <alignment vertical="center"/>
    </xf>
    <xf numFmtId="0" fontId="93" fillId="0" borderId="1">
      <alignment horizontal="left" vertical="center"/>
    </xf>
    <xf numFmtId="0" fontId="0" fillId="0" borderId="0">
      <alignment vertical="center"/>
    </xf>
    <xf numFmtId="0" fontId="93" fillId="0" borderId="1">
      <alignment horizontal="left" vertical="center"/>
    </xf>
    <xf numFmtId="0" fontId="93" fillId="0" borderId="1">
      <alignment horizontal="lef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128" fillId="0" borderId="0" applyNumberFormat="0" applyFill="0" applyBorder="0" applyAlignment="0" applyProtection="0">
      <alignment vertical="top"/>
      <protection locked="0"/>
    </xf>
    <xf numFmtId="0" fontId="78" fillId="18" borderId="0" applyNumberFormat="0" applyBorder="0" applyAlignment="0" applyProtection="0">
      <alignment vertical="center"/>
    </xf>
    <xf numFmtId="0" fontId="139" fillId="0" borderId="0" applyNumberFormat="0" applyFill="0" applyBorder="0" applyAlignment="0" applyProtection="0">
      <alignment vertical="top"/>
      <protection locked="0"/>
    </xf>
    <xf numFmtId="0" fontId="78" fillId="15" borderId="0" applyNumberFormat="0" applyBorder="0" applyAlignment="0" applyProtection="0">
      <alignment vertical="center"/>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3" fillId="0" borderId="0">
      <alignment vertical="center"/>
    </xf>
    <xf numFmtId="0" fontId="118" fillId="0" borderId="0" applyNumberFormat="0" applyFill="0" applyBorder="0" applyAlignment="0" applyProtection="0">
      <alignment vertical="top"/>
      <protection locked="0"/>
    </xf>
    <xf numFmtId="0" fontId="105" fillId="0" borderId="0" applyNumberFormat="0" applyFill="0" applyBorder="0" applyAlignment="0" applyProtection="0">
      <alignment vertical="center"/>
    </xf>
    <xf numFmtId="0" fontId="78" fillId="15" borderId="0" applyNumberFormat="0" applyBorder="0" applyAlignment="0" applyProtection="0">
      <alignment vertical="center"/>
    </xf>
    <xf numFmtId="0" fontId="87" fillId="16" borderId="24" applyNumberFormat="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87" fillId="16" borderId="24" applyNumberFormat="0" applyAlignment="0" applyProtection="0">
      <alignment vertical="center"/>
    </xf>
    <xf numFmtId="193" fontId="7" fillId="0" borderId="0" applyFont="0" applyFill="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114" fillId="44" borderId="0" applyNumberFormat="0" applyBorder="0" applyAlignment="0" applyProtection="0">
      <alignment vertical="center"/>
    </xf>
    <xf numFmtId="0" fontId="0" fillId="0" borderId="0">
      <alignment vertical="center"/>
    </xf>
    <xf numFmtId="0" fontId="0" fillId="0" borderId="0">
      <alignment vertical="center"/>
    </xf>
    <xf numFmtId="0" fontId="81" fillId="18" borderId="0" applyNumberFormat="0" applyBorder="0" applyAlignment="0" applyProtection="0">
      <alignment vertical="center"/>
    </xf>
    <xf numFmtId="0" fontId="74" fillId="32" borderId="0" applyNumberFormat="0" applyBorder="0" applyAlignment="0" applyProtection="0">
      <alignment vertical="center"/>
    </xf>
    <xf numFmtId="0" fontId="81" fillId="18" borderId="0" applyNumberFormat="0" applyBorder="0" applyAlignment="0" applyProtection="0">
      <alignment vertical="center"/>
    </xf>
    <xf numFmtId="0" fontId="74" fillId="32" borderId="0" applyNumberFormat="0" applyBorder="0" applyAlignment="0" applyProtection="0">
      <alignment vertical="center"/>
    </xf>
    <xf numFmtId="0" fontId="81" fillId="18" borderId="0" applyNumberFormat="0" applyBorder="0" applyAlignment="0" applyProtection="0">
      <alignment vertical="center"/>
    </xf>
    <xf numFmtId="0" fontId="74" fillId="32" borderId="0" applyNumberFormat="0" applyBorder="0" applyAlignment="0" applyProtection="0">
      <alignment vertical="center"/>
    </xf>
    <xf numFmtId="0" fontId="7" fillId="0" borderId="0">
      <alignment vertical="center"/>
    </xf>
    <xf numFmtId="0" fontId="81" fillId="18" borderId="0" applyNumberFormat="0" applyBorder="0" applyAlignment="0" applyProtection="0">
      <alignment vertical="center"/>
    </xf>
    <xf numFmtId="14" fontId="137" fillId="0" borderId="0">
      <alignment horizontal="center" vertical="center" wrapText="1"/>
      <protection locked="0"/>
    </xf>
    <xf numFmtId="0" fontId="7" fillId="0" borderId="0">
      <alignment vertical="center"/>
    </xf>
    <xf numFmtId="0" fontId="78" fillId="18" borderId="0" applyNumberFormat="0" applyBorder="0" applyAlignment="0" applyProtection="0">
      <alignment vertical="center"/>
    </xf>
    <xf numFmtId="0" fontId="7" fillId="0" borderId="0">
      <alignment vertical="center"/>
    </xf>
    <xf numFmtId="0" fontId="78" fillId="18" borderId="0" applyNumberFormat="0" applyBorder="0" applyAlignment="0" applyProtection="0">
      <alignment vertical="center"/>
    </xf>
    <xf numFmtId="0" fontId="78" fillId="18" borderId="0" applyNumberFormat="0" applyBorder="0" applyAlignment="0" applyProtection="0">
      <alignment vertical="center"/>
    </xf>
    <xf numFmtId="199" fontId="0" fillId="0" borderId="0" applyFont="0" applyFill="0" applyBorder="0" applyAlignment="0" applyProtection="0">
      <alignment vertical="center"/>
    </xf>
    <xf numFmtId="0" fontId="78" fillId="18" borderId="0" applyNumberFormat="0" applyBorder="0" applyAlignment="0" applyProtection="0">
      <alignment vertical="center"/>
    </xf>
    <xf numFmtId="0" fontId="78" fillId="18" borderId="0" applyNumberFormat="0" applyBorder="0" applyAlignment="0" applyProtection="0">
      <alignment vertical="center"/>
    </xf>
    <xf numFmtId="43" fontId="0" fillId="0" borderId="0" applyFont="0" applyFill="0" applyBorder="0" applyAlignment="0" applyProtection="0">
      <alignment vertical="center"/>
    </xf>
    <xf numFmtId="189" fontId="7" fillId="0" borderId="0" applyFont="0" applyFill="0" applyBorder="0" applyAlignment="0" applyProtection="0">
      <alignment vertical="center"/>
    </xf>
    <xf numFmtId="0" fontId="78" fillId="18" borderId="0" applyNumberFormat="0" applyBorder="0" applyAlignment="0" applyProtection="0">
      <alignment vertical="center"/>
    </xf>
    <xf numFmtId="0" fontId="101" fillId="0" borderId="0" applyNumberFormat="0" applyFill="0" applyBorder="0" applyAlignment="0" applyProtection="0">
      <alignment vertical="center"/>
    </xf>
    <xf numFmtId="0" fontId="83" fillId="48" borderId="0" applyNumberFormat="0" applyBorder="0" applyAlignment="0" applyProtection="0">
      <alignment vertical="center"/>
    </xf>
    <xf numFmtId="0" fontId="78" fillId="18" borderId="0" applyNumberFormat="0" applyBorder="0" applyAlignment="0" applyProtection="0">
      <alignment vertical="center"/>
    </xf>
    <xf numFmtId="0" fontId="59" fillId="0" borderId="7" applyNumberFormat="0" applyFill="0" applyProtection="0">
      <alignment horizontal="left" vertical="center"/>
    </xf>
    <xf numFmtId="0" fontId="78" fillId="18" borderId="0" applyNumberFormat="0" applyBorder="0" applyAlignment="0" applyProtection="0">
      <alignment vertical="center"/>
    </xf>
    <xf numFmtId="0" fontId="99" fillId="0" borderId="0" applyNumberFormat="0" applyFill="0" applyBorder="0" applyAlignment="0" applyProtection="0">
      <alignment vertical="center"/>
    </xf>
    <xf numFmtId="190" fontId="7" fillId="0" borderId="0" applyFont="0" applyFill="0" applyBorder="0" applyAlignment="0" applyProtection="0">
      <alignment vertical="center"/>
    </xf>
    <xf numFmtId="0" fontId="81" fillId="15" borderId="0" applyNumberFormat="0" applyBorder="0" applyAlignment="0" applyProtection="0">
      <alignment vertical="center"/>
    </xf>
    <xf numFmtId="0" fontId="99" fillId="0" borderId="0" applyNumberFormat="0" applyFill="0" applyBorder="0" applyAlignment="0" applyProtection="0">
      <alignment vertical="center"/>
    </xf>
    <xf numFmtId="0" fontId="87" fillId="16" borderId="24" applyNumberFormat="0" applyAlignment="0" applyProtection="0">
      <alignment vertical="center"/>
    </xf>
    <xf numFmtId="0" fontId="7" fillId="0" borderId="0">
      <alignment vertical="center"/>
    </xf>
    <xf numFmtId="0" fontId="78" fillId="18" borderId="0" applyNumberFormat="0" applyBorder="0" applyAlignment="0" applyProtection="0">
      <alignment vertical="center"/>
    </xf>
    <xf numFmtId="0" fontId="81" fillId="15" borderId="0" applyNumberFormat="0" applyBorder="0" applyAlignment="0" applyProtection="0">
      <alignment vertical="center"/>
    </xf>
    <xf numFmtId="0" fontId="24" fillId="8" borderId="0" applyNumberFormat="0" applyBorder="0" applyAlignment="0" applyProtection="0">
      <alignment vertical="center"/>
    </xf>
    <xf numFmtId="0" fontId="81" fillId="15" borderId="0" applyNumberFormat="0" applyBorder="0" applyAlignment="0" applyProtection="0">
      <alignment vertical="center"/>
    </xf>
    <xf numFmtId="0" fontId="81" fillId="15" borderId="0" applyNumberFormat="0" applyBorder="0" applyAlignment="0" applyProtection="0">
      <alignment vertical="center"/>
    </xf>
    <xf numFmtId="0" fontId="78" fillId="18" borderId="0" applyNumberFormat="0" applyBorder="0" applyAlignment="0" applyProtection="0">
      <alignment vertical="center"/>
    </xf>
    <xf numFmtId="0" fontId="109" fillId="0" borderId="0" applyNumberFormat="0" applyFill="0" applyBorder="0" applyAlignment="0" applyProtection="0">
      <alignment vertical="top"/>
      <protection locked="0"/>
    </xf>
    <xf numFmtId="0" fontId="77" fillId="0" borderId="19" applyNumberFormat="0" applyFill="0" applyAlignment="0" applyProtection="0">
      <alignment vertical="center"/>
    </xf>
    <xf numFmtId="0" fontId="79" fillId="8" borderId="20" applyNumberFormat="0" applyAlignment="0" applyProtection="0">
      <alignment vertical="center"/>
    </xf>
    <xf numFmtId="0" fontId="77" fillId="0" borderId="19" applyNumberFormat="0" applyFill="0" applyAlignment="0" applyProtection="0">
      <alignment vertical="center"/>
    </xf>
    <xf numFmtId="0" fontId="79" fillId="8" borderId="20" applyNumberFormat="0" applyAlignment="0" applyProtection="0">
      <alignment vertical="center"/>
    </xf>
    <xf numFmtId="0" fontId="77" fillId="0" borderId="23" applyNumberFormat="0" applyFill="0" applyAlignment="0" applyProtection="0">
      <alignment vertical="center"/>
    </xf>
    <xf numFmtId="0" fontId="0" fillId="18" borderId="0" applyNumberFormat="0" applyBorder="0" applyAlignment="0" applyProtection="0">
      <alignment vertical="center"/>
    </xf>
    <xf numFmtId="0" fontId="77" fillId="0" borderId="19" applyNumberFormat="0" applyFill="0" applyAlignment="0" applyProtection="0">
      <alignment vertical="center"/>
    </xf>
    <xf numFmtId="0" fontId="81" fillId="15" borderId="0" applyNumberFormat="0" applyBorder="0" applyAlignment="0" applyProtection="0">
      <alignment vertical="center"/>
    </xf>
    <xf numFmtId="0" fontId="0" fillId="6" borderId="12" applyNumberFormat="0" applyFont="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0" fontId="7" fillId="0" borderId="0">
      <alignment vertical="center"/>
    </xf>
    <xf numFmtId="0" fontId="77" fillId="0" borderId="23" applyNumberFormat="0" applyFill="0" applyAlignment="0" applyProtection="0">
      <alignment vertical="center"/>
    </xf>
    <xf numFmtId="0" fontId="79" fillId="8" borderId="20" applyNumberFormat="0" applyAlignment="0" applyProtection="0">
      <alignment vertical="center"/>
    </xf>
    <xf numFmtId="0" fontId="65" fillId="9" borderId="0" applyNumberFormat="0" applyBorder="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43" fontId="0" fillId="0" borderId="0" applyFont="0" applyFill="0" applyBorder="0" applyAlignment="0" applyProtection="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65" fillId="9" borderId="0" applyNumberFormat="0" applyBorder="0" applyAlignment="0" applyProtection="0">
      <alignment vertical="center"/>
    </xf>
    <xf numFmtId="0" fontId="79" fillId="8" borderId="20" applyNumberFormat="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88" fillId="0" borderId="3">
      <alignment horizontal="lef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0" fontId="0" fillId="0" borderId="0">
      <alignment vertical="center"/>
    </xf>
    <xf numFmtId="0" fontId="7" fillId="0" borderId="0">
      <alignment vertical="center"/>
    </xf>
    <xf numFmtId="0" fontId="77" fillId="0" borderId="23" applyNumberFormat="0" applyFill="0" applyAlignment="0" applyProtection="0">
      <alignment vertical="center"/>
    </xf>
    <xf numFmtId="0" fontId="85" fillId="7" borderId="20" applyNumberFormat="0" applyAlignment="0" applyProtection="0">
      <alignment vertical="center"/>
    </xf>
    <xf numFmtId="0" fontId="0" fillId="6" borderId="12" applyNumberFormat="0" applyFont="0" applyAlignment="0" applyProtection="0">
      <alignment vertical="center"/>
    </xf>
    <xf numFmtId="9" fontId="7" fillId="0" borderId="0" applyFont="0" applyFill="0" applyBorder="0" applyAlignment="0" applyProtection="0">
      <alignment vertical="center"/>
    </xf>
    <xf numFmtId="0" fontId="77" fillId="0" borderId="23" applyNumberFormat="0" applyFill="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7" fillId="0" borderId="23" applyNumberFormat="0" applyFill="0" applyAlignment="0" applyProtection="0">
      <alignment vertical="center"/>
    </xf>
    <xf numFmtId="0" fontId="77" fillId="0" borderId="23" applyNumberFormat="0" applyFill="0" applyAlignment="0" applyProtection="0">
      <alignment vertical="center"/>
    </xf>
    <xf numFmtId="43" fontId="0" fillId="0" borderId="0" applyFont="0" applyFill="0" applyBorder="0" applyAlignment="0" applyProtection="0">
      <alignment vertical="center"/>
    </xf>
    <xf numFmtId="0" fontId="77" fillId="0" borderId="23" applyNumberFormat="0" applyFill="0" applyAlignment="0" applyProtection="0">
      <alignment vertical="center"/>
    </xf>
    <xf numFmtId="0" fontId="77" fillId="0" borderId="36" applyNumberFormat="0" applyFill="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5" fillId="7" borderId="20" applyNumberFormat="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85" fillId="7" borderId="20" applyNumberFormat="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87" fillId="16" borderId="24" applyNumberFormat="0" applyAlignment="0" applyProtection="0">
      <alignment vertical="center"/>
    </xf>
    <xf numFmtId="0" fontId="74" fillId="16" borderId="0" applyNumberFormat="0" applyBorder="0" applyAlignment="0" applyProtection="0">
      <alignment vertical="center"/>
    </xf>
    <xf numFmtId="0" fontId="75" fillId="0" borderId="14" applyNumberFormat="0" applyFill="0" applyProtection="0">
      <alignment horizontal="left" vertical="center"/>
    </xf>
    <xf numFmtId="0" fontId="57" fillId="5" borderId="0" applyNumberFormat="0" applyBorder="0" applyAlignment="0" applyProtection="0">
      <alignment vertical="center"/>
    </xf>
    <xf numFmtId="0" fontId="0" fillId="6" borderId="0" applyNumberFormat="0" applyBorder="0" applyAlignment="0" applyProtection="0">
      <alignment vertical="center"/>
    </xf>
    <xf numFmtId="0" fontId="106" fillId="37" borderId="5">
      <alignment vertical="center"/>
      <protection locked="0"/>
    </xf>
    <xf numFmtId="0" fontId="58" fillId="7" borderId="13" applyNumberFormat="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7" fillId="0" borderId="0">
      <alignment vertical="center"/>
    </xf>
    <xf numFmtId="0" fontId="87" fillId="16" borderId="24" applyNumberFormat="0" applyAlignment="0" applyProtection="0">
      <alignment vertical="center"/>
    </xf>
    <xf numFmtId="0" fontId="81" fillId="15" borderId="0" applyNumberFormat="0" applyBorder="0" applyAlignment="0" applyProtection="0">
      <alignment vertical="center"/>
    </xf>
    <xf numFmtId="0" fontId="87" fillId="16" borderId="24" applyNumberFormat="0" applyAlignment="0" applyProtection="0">
      <alignment vertical="center"/>
    </xf>
    <xf numFmtId="0" fontId="78" fillId="18" borderId="0" applyNumberFormat="0" applyBorder="0" applyAlignment="0" applyProtection="0">
      <alignment vertical="center"/>
    </xf>
    <xf numFmtId="0" fontId="81" fillId="15" borderId="0" applyNumberFormat="0" applyBorder="0" applyAlignment="0" applyProtection="0">
      <alignment vertical="center"/>
    </xf>
    <xf numFmtId="0" fontId="87" fillId="16" borderId="24" applyNumberFormat="0" applyAlignment="0" applyProtection="0">
      <alignment vertical="center"/>
    </xf>
    <xf numFmtId="0" fontId="81" fillId="15" borderId="0" applyNumberFormat="0" applyBorder="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87" fillId="16" borderId="24" applyNumberFormat="0" applyAlignment="0" applyProtection="0">
      <alignment vertical="center"/>
    </xf>
    <xf numFmtId="0" fontId="80" fillId="0" borderId="0">
      <alignment vertical="center"/>
    </xf>
    <xf numFmtId="0" fontId="87" fillId="47" borderId="30" applyNumberFormat="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74" fillId="16" borderId="0" applyNumberFormat="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74" fillId="17" borderId="0" applyNumberFormat="0" applyBorder="0" applyAlignment="0" applyProtection="0">
      <alignment vertical="center"/>
    </xf>
    <xf numFmtId="0" fontId="75" fillId="0" borderId="14" applyNumberFormat="0" applyFill="0" applyProtection="0">
      <alignment horizontal="left" vertical="center"/>
    </xf>
    <xf numFmtId="0" fontId="59" fillId="0" borderId="7" applyNumberFormat="0" applyFill="0" applyProtection="0">
      <alignment horizontal="left" vertical="center"/>
    </xf>
    <xf numFmtId="0" fontId="74" fillId="16" borderId="0" applyNumberFormat="0" applyBorder="0" applyAlignment="0" applyProtection="0">
      <alignment vertical="center"/>
    </xf>
    <xf numFmtId="0" fontId="75" fillId="0" borderId="14" applyNumberFormat="0" applyFill="0" applyProtection="0">
      <alignment horizontal="lef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74" fillId="17" borderId="0" applyNumberFormat="0" applyBorder="0" applyAlignment="0" applyProtection="0">
      <alignment vertical="center"/>
    </xf>
    <xf numFmtId="0" fontId="75" fillId="0" borderId="14" applyNumberFormat="0" applyFill="0" applyProtection="0">
      <alignment horizontal="left" vertical="center"/>
    </xf>
    <xf numFmtId="0" fontId="74" fillId="14" borderId="0" applyNumberFormat="0" applyBorder="0" applyAlignment="0" applyProtection="0">
      <alignment vertical="center"/>
    </xf>
    <xf numFmtId="0" fontId="7" fillId="0" borderId="0">
      <alignment vertical="center"/>
    </xf>
    <xf numFmtId="0" fontId="75" fillId="0" borderId="14" applyNumberFormat="0" applyFill="0" applyProtection="0">
      <alignment horizontal="left" vertical="center"/>
    </xf>
    <xf numFmtId="40" fontId="119" fillId="48" borderId="31">
      <alignment horizontal="centerContinuous"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5" fillId="0" borderId="14" applyNumberFormat="0" applyFill="0" applyProtection="0">
      <alignment horizontal="left" vertical="center"/>
    </xf>
    <xf numFmtId="0" fontId="128" fillId="0" borderId="0" applyNumberFormat="0" applyFill="0" applyBorder="0" applyAlignment="0" applyProtection="0">
      <alignment vertical="top"/>
      <protection locked="0"/>
    </xf>
    <xf numFmtId="0" fontId="101" fillId="0" borderId="0" applyNumberFormat="0" applyFill="0" applyBorder="0" applyAlignment="0" applyProtection="0">
      <alignment vertical="center"/>
    </xf>
    <xf numFmtId="0" fontId="128" fillId="0" borderId="0" applyNumberFormat="0" applyFill="0" applyBorder="0" applyAlignment="0" applyProtection="0">
      <alignment vertical="top"/>
      <protection locked="0"/>
    </xf>
    <xf numFmtId="0" fontId="101" fillId="0" borderId="0" applyNumberFormat="0" applyFill="0" applyBorder="0" applyAlignment="0" applyProtection="0">
      <alignment vertical="center"/>
    </xf>
    <xf numFmtId="0" fontId="66" fillId="0" borderId="16" applyNumberFormat="0" applyFill="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1" fontId="1" fillId="0" borderId="0" applyFont="0" applyFill="0" applyBorder="0" applyAlignment="0" applyProtection="0">
      <alignment vertical="center"/>
    </xf>
    <xf numFmtId="0" fontId="83" fillId="35" borderId="0" applyNumberFormat="0" applyBorder="0" applyAlignment="0" applyProtection="0">
      <alignment vertical="center"/>
    </xf>
    <xf numFmtId="0" fontId="66" fillId="0" borderId="16" applyNumberFormat="0" applyFill="0" applyAlignment="0" applyProtection="0">
      <alignment vertical="center"/>
    </xf>
    <xf numFmtId="0" fontId="101" fillId="0" borderId="0" applyNumberFormat="0" applyFill="0" applyBorder="0" applyAlignment="0" applyProtection="0">
      <alignment vertical="center"/>
    </xf>
    <xf numFmtId="0" fontId="83" fillId="35" borderId="0" applyNumberFormat="0" applyBorder="0" applyAlignment="0" applyProtection="0">
      <alignment vertical="center"/>
    </xf>
    <xf numFmtId="0" fontId="101" fillId="0" borderId="0" applyNumberFormat="0" applyFill="0" applyBorder="0" applyAlignment="0" applyProtection="0">
      <alignment vertical="center"/>
    </xf>
    <xf numFmtId="10" fontId="7"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3" fillId="35" borderId="0" applyNumberFormat="0" applyBorder="0" applyAlignment="0" applyProtection="0">
      <alignment vertical="center"/>
    </xf>
    <xf numFmtId="0" fontId="66" fillId="0" borderId="16" applyNumberFormat="0" applyFill="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65" fillId="11" borderId="0" applyNumberFormat="0" applyBorder="0" applyAlignment="0" applyProtection="0">
      <alignment vertical="center"/>
    </xf>
    <xf numFmtId="0" fontId="82" fillId="0" borderId="21" applyNumberFormat="0" applyFill="0" applyAlignment="0" applyProtection="0">
      <alignment vertical="center"/>
    </xf>
    <xf numFmtId="0" fontId="0" fillId="6" borderId="12" applyNumberFormat="0" applyFont="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76" fillId="0" borderId="18" applyNumberFormat="0" applyFill="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24" fillId="15" borderId="0" applyNumberFormat="0" applyBorder="0" applyAlignment="0" applyProtection="0">
      <alignment vertical="center"/>
    </xf>
    <xf numFmtId="0" fontId="24" fillId="26" borderId="0" applyNumberFormat="0" applyBorder="0" applyAlignment="0" applyProtection="0">
      <alignment vertical="center"/>
    </xf>
    <xf numFmtId="0" fontId="82" fillId="0" borderId="21" applyNumberFormat="0" applyFill="0" applyAlignment="0" applyProtection="0">
      <alignment vertical="center"/>
    </xf>
    <xf numFmtId="0" fontId="79" fillId="8" borderId="20" applyNumberFormat="0" applyAlignment="0" applyProtection="0">
      <alignment vertical="center"/>
    </xf>
    <xf numFmtId="0" fontId="65" fillId="11" borderId="0" applyNumberFormat="0" applyBorder="0" applyAlignment="0" applyProtection="0">
      <alignment vertical="center"/>
    </xf>
    <xf numFmtId="0" fontId="82" fillId="0" borderId="21" applyNumberFormat="0" applyFill="0" applyAlignment="0" applyProtection="0">
      <alignment vertical="center"/>
    </xf>
    <xf numFmtId="0" fontId="85" fillId="7" borderId="20" applyNumberFormat="0" applyAlignment="0" applyProtection="0">
      <alignment vertical="center"/>
    </xf>
    <xf numFmtId="0" fontId="79" fillId="8" borderId="20" applyNumberFormat="0" applyAlignment="0" applyProtection="0">
      <alignment vertical="center"/>
    </xf>
    <xf numFmtId="0" fontId="65" fillId="11" borderId="0" applyNumberFormat="0" applyBorder="0" applyAlignment="0" applyProtection="0">
      <alignment vertical="center"/>
    </xf>
    <xf numFmtId="0" fontId="82" fillId="0" borderId="21" applyNumberFormat="0" applyFill="0" applyAlignment="0" applyProtection="0">
      <alignment vertical="center"/>
    </xf>
    <xf numFmtId="43" fontId="0" fillId="0" borderId="0" applyFont="0" applyFill="0" applyBorder="0" applyAlignment="0" applyProtection="0">
      <alignment vertical="center"/>
    </xf>
    <xf numFmtId="0" fontId="82" fillId="0" borderId="21" applyNumberFormat="0" applyFill="0" applyAlignment="0" applyProtection="0">
      <alignment vertical="center"/>
    </xf>
    <xf numFmtId="43" fontId="0" fillId="0" borderId="0" applyFont="0" applyFill="0" applyBorder="0" applyAlignment="0" applyProtection="0">
      <alignment vertical="center"/>
    </xf>
    <xf numFmtId="0" fontId="82" fillId="0" borderId="21" applyNumberFormat="0" applyFill="0" applyAlignment="0" applyProtection="0">
      <alignment vertical="center"/>
    </xf>
    <xf numFmtId="0" fontId="104" fillId="0" borderId="28" applyNumberFormat="0" applyFill="0" applyAlignment="0" applyProtection="0">
      <alignment vertical="center"/>
    </xf>
    <xf numFmtId="0" fontId="84" fillId="20" borderId="22" applyNumberFormat="0" applyAlignment="0" applyProtection="0">
      <alignment vertical="center"/>
    </xf>
    <xf numFmtId="0" fontId="76" fillId="0" borderId="18" applyNumberFormat="0" applyFill="0" applyAlignment="0" applyProtection="0">
      <alignment vertical="center"/>
    </xf>
    <xf numFmtId="195" fontId="0" fillId="0" borderId="0" applyFont="0" applyFill="0" applyBorder="0" applyAlignment="0" applyProtection="0">
      <alignment vertical="center"/>
    </xf>
    <xf numFmtId="43" fontId="0" fillId="0" borderId="0" applyFont="0" applyFill="0" applyBorder="0" applyAlignment="0" applyProtection="0">
      <alignment vertical="center"/>
    </xf>
    <xf numFmtId="4"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9" fontId="0" fillId="0" borderId="0" applyFont="0" applyFill="0" applyBorder="0" applyAlignment="0" applyProtection="0">
      <alignment vertical="center"/>
    </xf>
    <xf numFmtId="43" fontId="0" fillId="0" borderId="0" applyFont="0" applyFill="0" applyBorder="0" applyAlignment="0" applyProtection="0">
      <alignment vertical="center"/>
    </xf>
    <xf numFmtId="199" fontId="0" fillId="0" borderId="0" applyFont="0" applyFill="0" applyBorder="0" applyAlignment="0" applyProtection="0">
      <alignment vertical="center"/>
    </xf>
    <xf numFmtId="43" fontId="0" fillId="0" borderId="0" applyFont="0" applyFill="0" applyBorder="0" applyAlignment="0" applyProtection="0">
      <alignment vertical="center"/>
    </xf>
    <xf numFmtId="191" fontId="59" fillId="0" borderId="14" applyFill="0" applyProtection="0">
      <alignment horizontal="right" vertical="center"/>
    </xf>
    <xf numFmtId="204" fontId="59" fillId="0" borderId="0">
      <alignment vertical="center"/>
    </xf>
    <xf numFmtId="0" fontId="7"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9" fontId="0" fillId="0" borderId="0" applyFont="0" applyFill="0" applyBorder="0" applyAlignment="0" applyProtection="0">
      <alignment vertical="center"/>
    </xf>
    <xf numFmtId="0" fontId="141" fillId="20" borderId="22"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3" fillId="0" borderId="1">
      <alignment horizontal="left" vertical="center"/>
    </xf>
    <xf numFmtId="43" fontId="0" fillId="0" borderId="0" applyFont="0" applyFill="0" applyBorder="0" applyAlignment="0" applyProtection="0">
      <alignment vertical="center"/>
    </xf>
    <xf numFmtId="0" fontId="107" fillId="62" borderId="0" applyNumberFormat="0" applyBorder="0" applyAlignment="0" applyProtection="0">
      <alignment vertical="center"/>
    </xf>
    <xf numFmtId="0" fontId="107" fillId="69" borderId="0" applyNumberFormat="0" applyBorder="0" applyAlignment="0" applyProtection="0">
      <alignment vertical="center"/>
    </xf>
    <xf numFmtId="0" fontId="57" fillId="5" borderId="0" applyNumberFormat="0" applyBorder="0" applyAlignment="0" applyProtection="0">
      <alignment vertical="center"/>
    </xf>
    <xf numFmtId="0" fontId="107" fillId="69" borderId="0" applyNumberFormat="0" applyBorder="0" applyAlignment="0" applyProtection="0">
      <alignment vertical="center"/>
    </xf>
    <xf numFmtId="0" fontId="107" fillId="38" borderId="0" applyNumberFormat="0" applyBorder="0" applyAlignment="0" applyProtection="0">
      <alignment vertical="center"/>
    </xf>
    <xf numFmtId="0" fontId="107" fillId="38" borderId="0" applyNumberFormat="0" applyBorder="0" applyAlignment="0" applyProtection="0">
      <alignment vertical="center"/>
    </xf>
    <xf numFmtId="0" fontId="83" fillId="34" borderId="0" applyNumberFormat="0" applyBorder="0" applyAlignment="0" applyProtection="0">
      <alignment vertical="center"/>
    </xf>
    <xf numFmtId="0" fontId="0" fillId="0" borderId="0">
      <alignment vertical="center"/>
    </xf>
    <xf numFmtId="0" fontId="83" fillId="19" borderId="0" applyNumberFormat="0" applyBorder="0" applyAlignment="0" applyProtection="0">
      <alignment vertical="center"/>
    </xf>
    <xf numFmtId="0" fontId="83" fillId="34" borderId="0" applyNumberFormat="0" applyBorder="0" applyAlignment="0" applyProtection="0">
      <alignment vertical="center"/>
    </xf>
    <xf numFmtId="0" fontId="83" fillId="21" borderId="0" applyNumberFormat="0" applyBorder="0" applyAlignment="0" applyProtection="0">
      <alignment vertical="center"/>
    </xf>
    <xf numFmtId="0" fontId="83" fillId="21" borderId="0" applyNumberFormat="0" applyBorder="0" applyAlignment="0" applyProtection="0">
      <alignment vertical="center"/>
    </xf>
    <xf numFmtId="0" fontId="83" fillId="48" borderId="0" applyNumberFormat="0" applyBorder="0" applyAlignment="0" applyProtection="0">
      <alignment vertical="center"/>
    </xf>
    <xf numFmtId="0" fontId="58" fillId="7" borderId="13" applyNumberFormat="0" applyAlignment="0" applyProtection="0">
      <alignment vertical="center"/>
    </xf>
    <xf numFmtId="0" fontId="83" fillId="48"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191" fontId="59" fillId="0" borderId="14" applyFill="0" applyProtection="0">
      <alignment horizontal="right" vertical="center"/>
    </xf>
    <xf numFmtId="0" fontId="70" fillId="67" borderId="0" applyNumberFormat="0" applyBorder="0" applyAlignment="0" applyProtection="0">
      <alignment vertical="center"/>
    </xf>
    <xf numFmtId="0" fontId="83" fillId="24" borderId="0" applyNumberFormat="0" applyBorder="0" applyAlignment="0" applyProtection="0">
      <alignment vertical="center"/>
    </xf>
    <xf numFmtId="1" fontId="59" fillId="0" borderId="14" applyFill="0" applyProtection="0">
      <alignment horizontal="center"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9" borderId="0" applyNumberFormat="0" applyBorder="0" applyAlignment="0" applyProtection="0">
      <alignment vertical="center"/>
    </xf>
    <xf numFmtId="0" fontId="83" fillId="19"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83" fillId="19" borderId="0" applyNumberFormat="0" applyBorder="0" applyAlignment="0" applyProtection="0">
      <alignment vertical="center"/>
    </xf>
    <xf numFmtId="0" fontId="96" fillId="0" borderId="0" applyNumberFormat="0" applyFill="0" applyBorder="0" applyAlignment="0" applyProtection="0">
      <alignment vertical="center"/>
    </xf>
    <xf numFmtId="0" fontId="83" fillId="68" borderId="0" applyNumberFormat="0" applyBorder="0" applyAlignment="0" applyProtection="0">
      <alignment vertical="center"/>
    </xf>
    <xf numFmtId="0" fontId="0" fillId="0" borderId="0">
      <alignment vertical="center"/>
    </xf>
    <xf numFmtId="0" fontId="0" fillId="0" borderId="0">
      <alignment vertical="center"/>
    </xf>
    <xf numFmtId="0" fontId="83" fillId="68" borderId="0" applyNumberFormat="0" applyBorder="0" applyAlignment="0" applyProtection="0">
      <alignment vertical="center"/>
    </xf>
    <xf numFmtId="0" fontId="0" fillId="0" borderId="0">
      <alignment vertical="center"/>
    </xf>
    <xf numFmtId="0" fontId="1" fillId="0" borderId="0">
      <alignment vertical="center"/>
    </xf>
    <xf numFmtId="191" fontId="59" fillId="0" borderId="14" applyFill="0" applyProtection="0">
      <alignment horizontal="right" vertical="center"/>
    </xf>
    <xf numFmtId="191" fontId="59" fillId="0" borderId="14" applyFill="0" applyProtection="0">
      <alignment horizontal="right" vertical="center"/>
    </xf>
    <xf numFmtId="191" fontId="59" fillId="0" borderId="14" applyFill="0" applyProtection="0">
      <alignment horizontal="right" vertical="center"/>
    </xf>
    <xf numFmtId="191" fontId="59" fillId="0" borderId="14" applyFill="0" applyProtection="0">
      <alignment horizontal="right" vertical="center"/>
    </xf>
    <xf numFmtId="0" fontId="59" fillId="0" borderId="7" applyNumberFormat="0" applyFill="0" applyProtection="0">
      <alignment horizontal="lef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57" fillId="5" borderId="0" applyNumberFormat="0" applyBorder="0" applyAlignment="0" applyProtection="0">
      <alignment vertical="center"/>
    </xf>
    <xf numFmtId="0" fontId="0" fillId="6" borderId="12" applyNumberFormat="0" applyFont="0" applyAlignment="0" applyProtection="0">
      <alignment vertical="center"/>
    </xf>
    <xf numFmtId="0" fontId="58" fillId="7" borderId="13" applyNumberFormat="0" applyAlignment="0" applyProtection="0">
      <alignment vertical="center"/>
    </xf>
    <xf numFmtId="0" fontId="57" fillId="5" borderId="0" applyNumberFormat="0" applyBorder="0" applyAlignment="0" applyProtection="0">
      <alignment vertical="center"/>
    </xf>
    <xf numFmtId="0" fontId="58" fillId="7" borderId="13" applyNumberFormat="0" applyAlignment="0" applyProtection="0">
      <alignment vertical="center"/>
    </xf>
    <xf numFmtId="0" fontId="0" fillId="6" borderId="12" applyNumberFormat="0" applyFont="0" applyAlignment="0" applyProtection="0">
      <alignment vertical="center"/>
    </xf>
    <xf numFmtId="0" fontId="57" fillId="5" borderId="0" applyNumberFormat="0" applyBorder="0" applyAlignment="0" applyProtection="0">
      <alignment vertical="center"/>
    </xf>
  </cellStyleXfs>
  <cellXfs count="517">
    <xf numFmtId="0" fontId="0" fillId="0" borderId="0" xfId="0" applyAlignment="1"/>
    <xf numFmtId="0" fontId="1" fillId="0" borderId="0" xfId="838" applyFont="1" applyFill="1" applyBorder="1" applyAlignment="1">
      <alignment vertical="center"/>
    </xf>
    <xf numFmtId="0" fontId="2" fillId="0" borderId="0" xfId="1187" applyFont="1" applyFill="1" applyBorder="1" applyAlignment="1">
      <alignment horizontal="center" vertical="center"/>
    </xf>
    <xf numFmtId="0" fontId="3" fillId="0" borderId="1" xfId="1187" applyFont="1" applyFill="1" applyBorder="1" applyAlignment="1">
      <alignment horizontal="center" vertical="center"/>
    </xf>
    <xf numFmtId="0" fontId="4" fillId="0" borderId="1" xfId="838" applyFont="1" applyFill="1" applyBorder="1" applyAlignment="1">
      <alignment horizontal="center" vertical="center"/>
    </xf>
    <xf numFmtId="0" fontId="5" fillId="0" borderId="1" xfId="1187" applyFont="1" applyFill="1" applyBorder="1" applyAlignment="1">
      <alignment horizontal="center" vertical="center"/>
    </xf>
    <xf numFmtId="0" fontId="1" fillId="0" borderId="1" xfId="838" applyFont="1" applyFill="1" applyBorder="1" applyAlignment="1">
      <alignment vertical="center" wrapText="1"/>
    </xf>
    <xf numFmtId="0" fontId="6" fillId="0" borderId="0" xfId="1227" applyFont="1" applyFill="1" applyBorder="1" applyAlignment="1">
      <alignment vertical="center"/>
    </xf>
    <xf numFmtId="0" fontId="7" fillId="0" borderId="0" xfId="838" applyFont="1" applyFill="1" applyBorder="1" applyAlignment="1">
      <alignment vertical="center"/>
    </xf>
    <xf numFmtId="0" fontId="8" fillId="0" borderId="0" xfId="1227" applyFont="1" applyFill="1" applyBorder="1" applyAlignment="1">
      <alignment vertical="center"/>
    </xf>
    <xf numFmtId="0" fontId="9" fillId="0" borderId="0" xfId="1227" applyNumberFormat="1" applyFont="1" applyFill="1" applyBorder="1" applyAlignment="1" applyProtection="1">
      <alignment horizontal="center" vertical="center"/>
    </xf>
    <xf numFmtId="0" fontId="0" fillId="0" borderId="0" xfId="1227" applyNumberFormat="1" applyFont="1" applyFill="1" applyBorder="1" applyAlignment="1" applyProtection="1">
      <alignment horizontal="left" vertical="center"/>
    </xf>
    <xf numFmtId="0" fontId="10" fillId="0" borderId="1" xfId="495" applyFont="1" applyFill="1" applyBorder="1" applyAlignment="1">
      <alignment horizontal="center" vertical="center" wrapText="1"/>
    </xf>
    <xf numFmtId="0" fontId="11" fillId="0" borderId="1" xfId="495" applyFont="1" applyFill="1" applyBorder="1" applyAlignment="1">
      <alignment horizontal="center" vertical="center" wrapText="1"/>
    </xf>
    <xf numFmtId="0" fontId="11" fillId="0" borderId="2" xfId="495" applyFont="1" applyFill="1" applyBorder="1" applyAlignment="1">
      <alignment horizontal="center" vertical="center" wrapText="1"/>
    </xf>
    <xf numFmtId="0" fontId="11" fillId="0" borderId="3" xfId="495" applyFont="1" applyFill="1" applyBorder="1" applyAlignment="1">
      <alignment horizontal="center" vertical="center" wrapText="1"/>
    </xf>
    <xf numFmtId="0" fontId="11" fillId="0" borderId="4" xfId="495" applyFont="1" applyFill="1" applyBorder="1" applyAlignment="1">
      <alignment horizontal="center" vertical="center" wrapText="1"/>
    </xf>
    <xf numFmtId="0" fontId="12" fillId="0" borderId="4" xfId="349" applyFont="1" applyFill="1" applyBorder="1" applyAlignment="1">
      <alignment horizontal="center" vertical="center" wrapText="1"/>
    </xf>
    <xf numFmtId="0" fontId="11" fillId="0" borderId="5" xfId="495" applyFont="1" applyFill="1" applyBorder="1" applyAlignment="1">
      <alignment horizontal="center" vertical="center" wrapText="1"/>
    </xf>
    <xf numFmtId="0" fontId="12" fillId="0" borderId="5" xfId="349" applyFont="1" applyFill="1" applyBorder="1" applyAlignment="1">
      <alignment horizontal="center" vertical="center" wrapText="1"/>
    </xf>
    <xf numFmtId="0" fontId="11" fillId="0" borderId="6" xfId="495" applyFont="1" applyFill="1" applyBorder="1" applyAlignment="1">
      <alignment horizontal="center" vertical="center" wrapText="1"/>
    </xf>
    <xf numFmtId="0" fontId="13" fillId="0" borderId="0" xfId="1483" applyFont="1" applyFill="1" applyBorder="1" applyAlignment="1">
      <alignment vertical="center"/>
    </xf>
    <xf numFmtId="0" fontId="14" fillId="0" borderId="0" xfId="1483" applyFont="1" applyFill="1" applyBorder="1" applyAlignment="1">
      <alignment vertical="center"/>
    </xf>
    <xf numFmtId="0" fontId="15" fillId="0" borderId="0" xfId="1483" applyFont="1" applyFill="1" applyBorder="1" applyAlignment="1">
      <alignment vertical="center"/>
    </xf>
    <xf numFmtId="0" fontId="2" fillId="0" borderId="0" xfId="1483" applyFont="1" applyFill="1" applyBorder="1" applyAlignment="1">
      <alignment horizontal="center" vertical="center"/>
    </xf>
    <xf numFmtId="0" fontId="16" fillId="0" borderId="0" xfId="1483" applyFont="1" applyFill="1" applyBorder="1" applyAlignment="1">
      <alignment horizontal="center" vertical="center"/>
    </xf>
    <xf numFmtId="0" fontId="17" fillId="0" borderId="0" xfId="1483" applyFont="1" applyFill="1" applyBorder="1" applyAlignment="1">
      <alignment horizontal="right" vertical="center"/>
    </xf>
    <xf numFmtId="0" fontId="18" fillId="0" borderId="1" xfId="1483" applyFont="1" applyFill="1" applyBorder="1" applyAlignment="1">
      <alignment horizontal="center" vertical="center"/>
    </xf>
    <xf numFmtId="0" fontId="18" fillId="0" borderId="1" xfId="1483" applyFont="1" applyFill="1" applyBorder="1" applyAlignment="1">
      <alignment horizontal="center" vertical="center" wrapText="1"/>
    </xf>
    <xf numFmtId="0" fontId="19" fillId="0" borderId="1" xfId="1483" applyFont="1" applyFill="1" applyBorder="1" applyAlignment="1">
      <alignment horizontal="center" vertical="center"/>
    </xf>
    <xf numFmtId="0" fontId="19" fillId="0" borderId="1" xfId="1483" applyFont="1" applyFill="1" applyBorder="1" applyAlignment="1">
      <alignment horizontal="center" vertical="center" wrapText="1"/>
    </xf>
    <xf numFmtId="205" fontId="19" fillId="0" borderId="1" xfId="1483" applyNumberFormat="1" applyFont="1" applyFill="1" applyBorder="1" applyAlignment="1">
      <alignment horizontal="left" vertical="center" wrapText="1"/>
    </xf>
    <xf numFmtId="205" fontId="19" fillId="0" borderId="1" xfId="1483" applyNumberFormat="1" applyFont="1" applyFill="1" applyBorder="1" applyAlignment="1">
      <alignment horizontal="center" vertical="center" wrapText="1"/>
    </xf>
    <xf numFmtId="0" fontId="20" fillId="0" borderId="0" xfId="1483" applyFont="1" applyFill="1" applyBorder="1" applyAlignment="1">
      <alignment horizontal="left" vertical="center" wrapText="1"/>
    </xf>
    <xf numFmtId="0" fontId="21" fillId="0" borderId="0" xfId="1483" applyFont="1" applyFill="1" applyBorder="1" applyAlignment="1">
      <alignment horizontal="left" vertical="center" wrapText="1"/>
    </xf>
    <xf numFmtId="0" fontId="17" fillId="0" borderId="0" xfId="1483" applyFont="1" applyFill="1" applyBorder="1" applyAlignment="1">
      <alignment horizontal="left" vertical="center"/>
    </xf>
    <xf numFmtId="0" fontId="19" fillId="0" borderId="0" xfId="1483" applyFont="1" applyFill="1" applyBorder="1" applyAlignment="1">
      <alignment horizontal="right" vertical="center"/>
    </xf>
    <xf numFmtId="0" fontId="19" fillId="0" borderId="0" xfId="1483" applyFont="1" applyFill="1" applyBorder="1" applyAlignment="1">
      <alignment horizontal="right" vertical="center" wrapText="1"/>
    </xf>
    <xf numFmtId="0" fontId="18" fillId="0" borderId="1" xfId="1483" applyFont="1" applyFill="1" applyBorder="1" applyAlignment="1">
      <alignment vertical="center"/>
    </xf>
    <xf numFmtId="205" fontId="19" fillId="0" borderId="1" xfId="1483" applyNumberFormat="1" applyFont="1" applyFill="1" applyBorder="1" applyAlignment="1">
      <alignment horizontal="right" vertical="center" wrapText="1"/>
    </xf>
    <xf numFmtId="0" fontId="19" fillId="0" borderId="1" xfId="1483" applyFont="1" applyFill="1" applyBorder="1" applyAlignment="1">
      <alignment horizontal="left" vertical="center"/>
    </xf>
    <xf numFmtId="0" fontId="18" fillId="0" borderId="1" xfId="1483" applyFont="1" applyFill="1" applyBorder="1" applyAlignment="1">
      <alignment horizontal="left" vertical="center"/>
    </xf>
    <xf numFmtId="0" fontId="22" fillId="0" borderId="0" xfId="1483" applyFont="1" applyFill="1" applyBorder="1" applyAlignment="1">
      <alignment vertical="center"/>
    </xf>
    <xf numFmtId="0" fontId="23" fillId="0" borderId="0" xfId="1483" applyFont="1" applyFill="1" applyBorder="1" applyAlignment="1">
      <alignment vertical="center"/>
    </xf>
    <xf numFmtId="0" fontId="17" fillId="0" borderId="0" xfId="1483" applyFont="1" applyFill="1" applyBorder="1" applyAlignment="1">
      <alignment horizontal="left" vertical="center" wrapText="1"/>
    </xf>
    <xf numFmtId="0" fontId="2" fillId="0" borderId="0" xfId="1483" applyFont="1" applyFill="1" applyBorder="1" applyAlignment="1">
      <alignment horizontal="center" vertical="center" wrapText="1"/>
    </xf>
    <xf numFmtId="0" fontId="18" fillId="0" borderId="1" xfId="1483" applyFont="1" applyFill="1" applyBorder="1" applyAlignment="1">
      <alignment horizontal="left" vertical="center" wrapText="1"/>
    </xf>
    <xf numFmtId="4" fontId="19" fillId="0" borderId="1" xfId="1483" applyNumberFormat="1" applyFont="1" applyFill="1" applyBorder="1" applyAlignment="1">
      <alignment horizontal="right" vertical="center" wrapText="1"/>
    </xf>
    <xf numFmtId="0" fontId="19" fillId="0" borderId="1" xfId="1483" applyFont="1" applyFill="1" applyBorder="1" applyAlignment="1">
      <alignment horizontal="left" vertical="center" wrapText="1"/>
    </xf>
    <xf numFmtId="0" fontId="20" fillId="0" borderId="0" xfId="1483" applyFont="1" applyFill="1" applyBorder="1" applyAlignment="1">
      <alignment vertical="center" wrapText="1"/>
    </xf>
    <xf numFmtId="0" fontId="17" fillId="0" borderId="0" xfId="1483" applyFont="1" applyFill="1" applyBorder="1" applyAlignment="1">
      <alignment vertical="center" wrapText="1"/>
    </xf>
    <xf numFmtId="0" fontId="19" fillId="0" borderId="0" xfId="1483" applyFont="1" applyFill="1" applyBorder="1" applyAlignment="1">
      <alignment vertical="center" wrapText="1"/>
    </xf>
    <xf numFmtId="0" fontId="19" fillId="0" borderId="1" xfId="1483" applyFont="1" applyFill="1" applyBorder="1" applyAlignment="1">
      <alignment vertical="center" wrapText="1"/>
    </xf>
    <xf numFmtId="188" fontId="19" fillId="0" borderId="1" xfId="1483" applyNumberFormat="1" applyFont="1" applyFill="1" applyBorder="1" applyAlignment="1">
      <alignment vertical="center" wrapText="1"/>
    </xf>
    <xf numFmtId="4" fontId="19" fillId="0" borderId="1" xfId="1483" applyNumberFormat="1" applyFont="1" applyFill="1" applyBorder="1" applyAlignment="1">
      <alignment vertical="center" wrapText="1"/>
    </xf>
    <xf numFmtId="0" fontId="23" fillId="0" borderId="0" xfId="1483" applyFont="1" applyFill="1" applyBorder="1" applyAlignment="1">
      <alignment horizontal="left" vertical="center" wrapText="1"/>
    </xf>
    <xf numFmtId="0" fontId="23" fillId="0" borderId="0" xfId="1483" applyFont="1" applyFill="1" applyBorder="1" applyAlignment="1">
      <alignment vertical="center" wrapText="1"/>
    </xf>
    <xf numFmtId="0" fontId="17" fillId="0" borderId="0" xfId="1483" applyFont="1" applyFill="1" applyBorder="1" applyAlignment="1">
      <alignment horizontal="right" vertical="center" wrapText="1"/>
    </xf>
    <xf numFmtId="183" fontId="19" fillId="0" borderId="1" xfId="1483" applyNumberFormat="1" applyFont="1" applyFill="1" applyBorder="1" applyAlignment="1">
      <alignment vertical="center" wrapText="1"/>
    </xf>
    <xf numFmtId="0" fontId="11" fillId="0" borderId="0" xfId="1483" applyFont="1" applyFill="1" applyBorder="1" applyAlignment="1">
      <alignment vertical="center"/>
    </xf>
    <xf numFmtId="0" fontId="24" fillId="0" borderId="0" xfId="1483" applyFont="1" applyFill="1" applyBorder="1" applyAlignment="1">
      <alignment vertical="center"/>
    </xf>
    <xf numFmtId="0" fontId="25" fillId="0" borderId="1" xfId="1483" applyFont="1" applyFill="1" applyBorder="1" applyAlignment="1">
      <alignment horizontal="center" vertical="center" wrapText="1"/>
    </xf>
    <xf numFmtId="0" fontId="26" fillId="0" borderId="1" xfId="1483" applyFont="1" applyFill="1" applyBorder="1" applyAlignment="1">
      <alignment vertical="center" wrapText="1"/>
    </xf>
    <xf numFmtId="183" fontId="26" fillId="0" borderId="1" xfId="1483" applyNumberFormat="1" applyFont="1" applyFill="1" applyBorder="1" applyAlignment="1">
      <alignment vertical="center" wrapText="1"/>
    </xf>
    <xf numFmtId="0" fontId="26" fillId="0" borderId="1" xfId="1483" applyFont="1" applyFill="1" applyBorder="1" applyAlignment="1">
      <alignment horizontal="left" vertical="center" wrapText="1"/>
    </xf>
    <xf numFmtId="0" fontId="26" fillId="0" borderId="1" xfId="1483" applyFont="1" applyFill="1" applyBorder="1" applyAlignment="1">
      <alignment vertical="center"/>
    </xf>
    <xf numFmtId="0" fontId="7" fillId="0" borderId="0" xfId="1483" applyFont="1" applyFill="1" applyBorder="1" applyAlignment="1">
      <alignment horizontal="left" vertical="center" wrapText="1"/>
    </xf>
    <xf numFmtId="0" fontId="7" fillId="0" borderId="0" xfId="1483" applyFont="1" applyFill="1" applyBorder="1" applyAlignment="1">
      <alignment vertical="center" wrapText="1"/>
    </xf>
    <xf numFmtId="0" fontId="2" fillId="0" borderId="0" xfId="1000" applyNumberFormat="1" applyFont="1" applyFill="1" applyAlignment="1" applyProtection="1">
      <alignment horizontal="center" vertical="center" wrapText="1"/>
    </xf>
    <xf numFmtId="0" fontId="25" fillId="0" borderId="4" xfId="1483" applyFont="1" applyFill="1" applyBorder="1" applyAlignment="1">
      <alignment horizontal="center" vertical="center" wrapText="1"/>
    </xf>
    <xf numFmtId="0" fontId="25" fillId="0" borderId="2" xfId="1483" applyFont="1" applyFill="1" applyBorder="1" applyAlignment="1">
      <alignment horizontal="center" vertical="center" wrapText="1"/>
    </xf>
    <xf numFmtId="0" fontId="25" fillId="0" borderId="3" xfId="1483" applyFont="1" applyFill="1" applyBorder="1" applyAlignment="1">
      <alignment horizontal="center" vertical="center" wrapText="1"/>
    </xf>
    <xf numFmtId="0" fontId="25" fillId="0" borderId="6" xfId="1483" applyFont="1" applyFill="1" applyBorder="1" applyAlignment="1">
      <alignment horizontal="center" vertical="center" wrapText="1"/>
    </xf>
    <xf numFmtId="0" fontId="25" fillId="0" borderId="7" xfId="1483" applyFont="1" applyFill="1" applyBorder="1" applyAlignment="1">
      <alignment horizontal="center" vertical="center" wrapText="1"/>
    </xf>
    <xf numFmtId="0" fontId="25" fillId="0" borderId="1" xfId="1483" applyFont="1" applyFill="1" applyBorder="1" applyAlignment="1">
      <alignment vertical="center" wrapText="1"/>
    </xf>
    <xf numFmtId="0" fontId="26" fillId="0" borderId="1" xfId="1483" applyFont="1" applyFill="1" applyBorder="1" applyAlignment="1">
      <alignment horizontal="center" vertical="center" wrapText="1"/>
    </xf>
    <xf numFmtId="0" fontId="11" fillId="0" borderId="1" xfId="1483" applyFont="1" applyBorder="1" applyAlignment="1">
      <alignment horizontal="center" vertical="center"/>
    </xf>
    <xf numFmtId="0" fontId="20" fillId="0" borderId="8" xfId="1483" applyFont="1" applyFill="1" applyBorder="1" applyAlignment="1">
      <alignment vertical="center" wrapText="1"/>
    </xf>
    <xf numFmtId="0" fontId="27" fillId="0" borderId="0" xfId="1483" applyFont="1" applyFill="1" applyBorder="1" applyAlignment="1">
      <alignment horizontal="left" vertical="center" wrapText="1"/>
    </xf>
    <xf numFmtId="0" fontId="17" fillId="0" borderId="0" xfId="1483" applyFont="1" applyFill="1" applyBorder="1" applyAlignment="1">
      <alignment horizontal="center" vertical="center" wrapText="1"/>
    </xf>
    <xf numFmtId="205" fontId="26" fillId="0" borderId="1" xfId="1483" applyNumberFormat="1" applyFont="1" applyFill="1" applyBorder="1" applyAlignment="1">
      <alignment vertical="center" wrapText="1"/>
    </xf>
    <xf numFmtId="0" fontId="17" fillId="0" borderId="9" xfId="1483" applyFont="1" applyFill="1" applyBorder="1" applyAlignment="1">
      <alignment horizontal="right" vertical="center" wrapText="1"/>
    </xf>
    <xf numFmtId="197" fontId="25" fillId="0" borderId="1" xfId="1483" applyNumberFormat="1" applyFont="1" applyFill="1" applyBorder="1" applyAlignment="1">
      <alignment vertical="center" wrapText="1"/>
    </xf>
    <xf numFmtId="0" fontId="7" fillId="0" borderId="0" xfId="1000" applyAlignment="1"/>
    <xf numFmtId="0" fontId="7" fillId="0" borderId="0" xfId="1000" applyFill="1" applyAlignment="1"/>
    <xf numFmtId="0" fontId="7" fillId="0" borderId="0" xfId="1000" applyFill="1" applyAlignment="1">
      <alignment horizontal="right" vertical="center"/>
    </xf>
    <xf numFmtId="0" fontId="28" fillId="0" borderId="0" xfId="1000" applyNumberFormat="1" applyFont="1" applyFill="1" applyAlignment="1" applyProtection="1">
      <alignment horizontal="center" vertical="center" wrapText="1"/>
    </xf>
    <xf numFmtId="0" fontId="28" fillId="0" borderId="0" xfId="1000" applyNumberFormat="1" applyFont="1" applyFill="1" applyAlignment="1" applyProtection="1">
      <alignment horizontal="right" vertical="center" wrapText="1"/>
    </xf>
    <xf numFmtId="0" fontId="11" fillId="0" borderId="0" xfId="448" applyFont="1" applyFill="1" applyAlignment="1" applyProtection="1">
      <alignment horizontal="left" vertical="center"/>
    </xf>
    <xf numFmtId="182" fontId="29" fillId="0" borderId="0" xfId="448" applyNumberFormat="1" applyFont="1" applyFill="1" applyAlignment="1">
      <alignment horizontal="right" vertical="center"/>
    </xf>
    <xf numFmtId="0" fontId="29" fillId="0" borderId="0" xfId="448" applyFont="1" applyFill="1" applyAlignment="1">
      <alignment horizontal="right" vertical="center"/>
    </xf>
    <xf numFmtId="181" fontId="29" fillId="0" borderId="0" xfId="448" applyNumberFormat="1" applyFont="1" applyFill="1" applyBorder="1" applyAlignment="1" applyProtection="1">
      <alignment horizontal="right" vertical="center"/>
    </xf>
    <xf numFmtId="2" fontId="25" fillId="0" borderId="1" xfId="840" applyNumberFormat="1" applyFont="1" applyFill="1" applyBorder="1" applyAlignment="1" applyProtection="1">
      <alignment horizontal="center" vertical="center" wrapText="1"/>
    </xf>
    <xf numFmtId="185" fontId="25" fillId="0" borderId="1" xfId="1188" applyNumberFormat="1" applyFont="1" applyFill="1" applyBorder="1" applyAlignment="1">
      <alignment horizontal="center" vertical="center" wrapText="1"/>
    </xf>
    <xf numFmtId="49" fontId="25" fillId="0" borderId="1" xfId="840" applyNumberFormat="1" applyFont="1" applyFill="1" applyBorder="1" applyAlignment="1" applyProtection="1">
      <alignment horizontal="left" vertical="center"/>
    </xf>
    <xf numFmtId="179" fontId="25" fillId="0" borderId="1" xfId="875" applyNumberFormat="1" applyFont="1" applyFill="1" applyBorder="1" applyAlignment="1">
      <alignment horizontal="right" vertical="center" wrapText="1"/>
    </xf>
    <xf numFmtId="179" fontId="25" fillId="0" borderId="1" xfId="366" applyNumberFormat="1" applyFont="1" applyFill="1" applyBorder="1" applyAlignment="1" applyProtection="1">
      <alignment horizontal="right" vertical="center" wrapText="1"/>
    </xf>
    <xf numFmtId="10" fontId="25" fillId="0" borderId="1" xfId="62" applyNumberFormat="1" applyFont="1" applyFill="1" applyBorder="1" applyAlignment="1" applyProtection="1">
      <alignment horizontal="right" vertical="center" wrapText="1"/>
    </xf>
    <xf numFmtId="49" fontId="26" fillId="0" borderId="1" xfId="840" applyNumberFormat="1" applyFont="1" applyFill="1" applyBorder="1" applyAlignment="1" applyProtection="1">
      <alignment horizontal="left" vertical="center"/>
    </xf>
    <xf numFmtId="179" fontId="26" fillId="0" borderId="1" xfId="875" applyNumberFormat="1" applyFont="1" applyFill="1" applyBorder="1" applyAlignment="1">
      <alignment horizontal="right" vertical="center" wrapText="1"/>
    </xf>
    <xf numFmtId="179" fontId="26" fillId="0" borderId="1" xfId="366" applyNumberFormat="1" applyFont="1" applyFill="1" applyBorder="1" applyAlignment="1" applyProtection="1">
      <alignment vertical="center" wrapText="1"/>
    </xf>
    <xf numFmtId="179" fontId="26" fillId="0" borderId="1" xfId="366" applyNumberFormat="1" applyFont="1" applyFill="1" applyBorder="1" applyAlignment="1" applyProtection="1">
      <alignment horizontal="right" vertical="center" wrapText="1"/>
    </xf>
    <xf numFmtId="0" fontId="25" fillId="0" borderId="1" xfId="366" applyNumberFormat="1" applyFont="1" applyFill="1" applyBorder="1" applyAlignment="1">
      <alignment horizontal="right" vertical="center" wrapText="1"/>
    </xf>
    <xf numFmtId="179" fontId="25" fillId="0" borderId="1" xfId="366" applyNumberFormat="1" applyFont="1" applyFill="1" applyBorder="1" applyAlignment="1">
      <alignment horizontal="center" vertical="center" wrapText="1"/>
    </xf>
    <xf numFmtId="10" fontId="25" fillId="2" borderId="1" xfId="62" applyNumberFormat="1" applyFont="1" applyFill="1" applyBorder="1" applyAlignment="1" applyProtection="1">
      <alignment horizontal="right" vertical="center" wrapText="1"/>
    </xf>
    <xf numFmtId="0" fontId="26" fillId="0" borderId="1" xfId="366" applyNumberFormat="1" applyFont="1" applyFill="1" applyBorder="1" applyAlignment="1">
      <alignment horizontal="right" vertical="center" wrapText="1"/>
    </xf>
    <xf numFmtId="179" fontId="26" fillId="0" borderId="1" xfId="366" applyNumberFormat="1" applyFont="1" applyFill="1" applyBorder="1" applyAlignment="1">
      <alignment horizontal="center" vertical="center" wrapText="1"/>
    </xf>
    <xf numFmtId="3" fontId="25" fillId="0" borderId="1" xfId="366" applyNumberFormat="1" applyFont="1" applyFill="1" applyBorder="1" applyAlignment="1">
      <alignment horizontal="right" vertical="center" wrapText="1"/>
    </xf>
    <xf numFmtId="3" fontId="26" fillId="0" borderId="1" xfId="366" applyNumberFormat="1" applyFont="1" applyFill="1" applyBorder="1" applyAlignment="1">
      <alignment horizontal="right" vertical="center" wrapText="1"/>
    </xf>
    <xf numFmtId="49" fontId="25" fillId="0" borderId="1" xfId="1483" applyNumberFormat="1" applyFont="1" applyFill="1" applyBorder="1" applyAlignment="1" applyProtection="1">
      <alignment horizontal="distributed" vertical="center"/>
    </xf>
    <xf numFmtId="179" fontId="30" fillId="0" borderId="1" xfId="366" applyNumberFormat="1" applyFont="1" applyFill="1" applyBorder="1" applyAlignment="1">
      <alignment horizontal="right" vertical="center" wrapText="1"/>
    </xf>
    <xf numFmtId="179" fontId="25" fillId="0" borderId="1" xfId="366" applyNumberFormat="1" applyFont="1" applyFill="1" applyBorder="1" applyAlignment="1">
      <alignment horizontal="right" vertical="center" wrapText="1"/>
    </xf>
    <xf numFmtId="49" fontId="25" fillId="0" borderId="1" xfId="1483" applyNumberFormat="1" applyFont="1" applyFill="1" applyBorder="1" applyAlignment="1" applyProtection="1">
      <alignment horizontal="left" vertical="center"/>
    </xf>
    <xf numFmtId="0" fontId="7" fillId="0" borderId="0" xfId="462" applyFill="1" applyAlignment="1">
      <alignment horizontal="center" vertical="center"/>
    </xf>
    <xf numFmtId="0" fontId="7" fillId="0" borderId="0" xfId="468" applyFill="1" applyAlignment="1"/>
    <xf numFmtId="0" fontId="7" fillId="0" borderId="0" xfId="462" applyAlignment="1">
      <alignment horizontal="center" vertical="center"/>
    </xf>
    <xf numFmtId="0" fontId="7" fillId="0" borderId="0" xfId="462" applyAlignment="1"/>
    <xf numFmtId="0" fontId="7" fillId="0" borderId="0" xfId="462" applyFill="1" applyAlignment="1"/>
    <xf numFmtId="0" fontId="28" fillId="0" borderId="0" xfId="462" applyNumberFormat="1" applyFont="1" applyFill="1" applyAlignment="1" applyProtection="1">
      <alignment horizontal="center" vertical="center" wrapText="1"/>
    </xf>
    <xf numFmtId="0" fontId="26" fillId="0" borderId="0" xfId="462" applyFont="1" applyFill="1" applyAlignment="1" applyProtection="1">
      <alignment horizontal="left" vertical="center"/>
    </xf>
    <xf numFmtId="182" fontId="26" fillId="0" borderId="0" xfId="462" applyNumberFormat="1" applyFont="1" applyFill="1" applyAlignment="1" applyProtection="1">
      <alignment horizontal="right"/>
    </xf>
    <xf numFmtId="0" fontId="31" fillId="0" borderId="0" xfId="462" applyFont="1" applyFill="1" applyAlignment="1">
      <alignment vertical="center"/>
    </xf>
    <xf numFmtId="0" fontId="26" fillId="0" borderId="0" xfId="462" applyFont="1" applyFill="1" applyAlignment="1">
      <alignment horizontal="right" vertical="center"/>
    </xf>
    <xf numFmtId="0" fontId="25" fillId="0" borderId="1" xfId="462" applyNumberFormat="1" applyFont="1" applyFill="1" applyBorder="1" applyAlignment="1" applyProtection="1">
      <alignment horizontal="center" vertical="center"/>
    </xf>
    <xf numFmtId="49" fontId="25" fillId="0" borderId="1" xfId="446" applyNumberFormat="1" applyFont="1" applyFill="1" applyBorder="1" applyAlignment="1" applyProtection="1">
      <alignment vertical="center"/>
    </xf>
    <xf numFmtId="179" fontId="25" fillId="0" borderId="1" xfId="964" applyNumberFormat="1" applyFont="1" applyFill="1" applyBorder="1" applyAlignment="1">
      <alignment horizontal="right" vertical="center" wrapText="1"/>
    </xf>
    <xf numFmtId="49" fontId="26" fillId="0" borderId="1" xfId="446" applyNumberFormat="1" applyFont="1" applyFill="1" applyBorder="1" applyAlignment="1" applyProtection="1">
      <alignment vertical="center"/>
    </xf>
    <xf numFmtId="179" fontId="26" fillId="0" borderId="1" xfId="964" applyNumberFormat="1" applyFont="1" applyFill="1" applyBorder="1" applyAlignment="1">
      <alignment horizontal="right" vertical="center" wrapText="1"/>
    </xf>
    <xf numFmtId="49" fontId="25" fillId="0" borderId="1" xfId="446" applyNumberFormat="1" applyFont="1" applyFill="1" applyBorder="1" applyAlignment="1" applyProtection="1">
      <alignment vertical="center" wrapText="1"/>
    </xf>
    <xf numFmtId="179" fontId="26" fillId="0" borderId="1" xfId="366" applyNumberFormat="1" applyFont="1" applyFill="1" applyBorder="1" applyAlignment="1">
      <alignment horizontal="right" vertical="center" wrapText="1"/>
    </xf>
    <xf numFmtId="180" fontId="7" fillId="0" borderId="1" xfId="1483" applyNumberFormat="1" applyFont="1" applyFill="1" applyBorder="1" applyAlignment="1">
      <alignment horizontal="right" vertical="center"/>
    </xf>
    <xf numFmtId="179" fontId="25" fillId="0" borderId="1" xfId="709" applyNumberFormat="1" applyFont="1" applyFill="1" applyBorder="1" applyAlignment="1">
      <alignment horizontal="right" vertical="center" wrapText="1"/>
    </xf>
    <xf numFmtId="179" fontId="26" fillId="0" borderId="1" xfId="709" applyNumberFormat="1" applyFont="1" applyFill="1" applyBorder="1" applyAlignment="1">
      <alignment horizontal="right" vertical="center" wrapText="1"/>
    </xf>
    <xf numFmtId="179" fontId="7" fillId="0" borderId="0" xfId="462" applyNumberFormat="1" applyFill="1" applyAlignment="1"/>
    <xf numFmtId="0" fontId="28" fillId="0" borderId="0" xfId="468" applyNumberFormat="1" applyFont="1" applyFill="1" applyAlignment="1" applyProtection="1">
      <alignment horizontal="center" vertical="center" wrapText="1"/>
    </xf>
    <xf numFmtId="0" fontId="11" fillId="0" borderId="0" xfId="862" applyFont="1" applyFill="1" applyAlignment="1" applyProtection="1">
      <alignment horizontal="left" vertical="center"/>
    </xf>
    <xf numFmtId="0" fontId="29" fillId="0" borderId="0" xfId="862" applyFont="1" applyFill="1" applyAlignment="1"/>
    <xf numFmtId="178" fontId="29" fillId="0" borderId="0" xfId="862" applyNumberFormat="1" applyFont="1" applyFill="1" applyAlignment="1"/>
    <xf numFmtId="181" fontId="32" fillId="0" borderId="0" xfId="862" applyNumberFormat="1" applyFont="1" applyFill="1" applyBorder="1" applyAlignment="1" applyProtection="1">
      <alignment horizontal="right" vertical="center"/>
    </xf>
    <xf numFmtId="2" fontId="25" fillId="0" borderId="1" xfId="862" applyNumberFormat="1" applyFont="1" applyFill="1" applyBorder="1" applyAlignment="1" applyProtection="1">
      <alignment horizontal="center" vertical="center" wrapText="1"/>
    </xf>
    <xf numFmtId="179" fontId="33" fillId="0" borderId="1" xfId="366" applyNumberFormat="1" applyFont="1" applyFill="1" applyBorder="1" applyAlignment="1">
      <alignment horizontal="right" vertical="center" wrapText="1"/>
    </xf>
    <xf numFmtId="49" fontId="25" fillId="0" borderId="1" xfId="840" applyNumberFormat="1" applyFont="1" applyFill="1" applyBorder="1" applyAlignment="1" applyProtection="1">
      <alignment horizontal="left" vertical="center" wrapText="1"/>
    </xf>
    <xf numFmtId="179" fontId="34" fillId="0" borderId="1" xfId="366" applyNumberFormat="1" applyFont="1" applyFill="1" applyBorder="1" applyAlignment="1" applyProtection="1">
      <alignment vertical="center" wrapText="1"/>
    </xf>
    <xf numFmtId="179" fontId="33" fillId="0" borderId="1" xfId="366" applyNumberFormat="1" applyFont="1" applyFill="1" applyBorder="1" applyAlignment="1" applyProtection="1">
      <alignment horizontal="right" vertical="center" wrapText="1"/>
    </xf>
    <xf numFmtId="49" fontId="25" fillId="0" borderId="1" xfId="1483" applyNumberFormat="1" applyFont="1" applyFill="1" applyBorder="1" applyAlignment="1" applyProtection="1">
      <alignment horizontal="left" vertical="center" wrapText="1"/>
    </xf>
    <xf numFmtId="179" fontId="7" fillId="0" borderId="0" xfId="468" applyNumberFormat="1" applyFill="1" applyAlignment="1"/>
    <xf numFmtId="0" fontId="35" fillId="0" borderId="0" xfId="468" applyFont="1" applyFill="1" applyAlignment="1"/>
    <xf numFmtId="179" fontId="35" fillId="0" borderId="0" xfId="468" applyNumberFormat="1" applyFont="1" applyFill="1" applyAlignment="1"/>
    <xf numFmtId="0" fontId="7" fillId="0" borderId="1" xfId="468" applyFill="1" applyBorder="1" applyAlignment="1"/>
    <xf numFmtId="0" fontId="35" fillId="0" borderId="1" xfId="468" applyFont="1" applyFill="1" applyBorder="1" applyAlignment="1"/>
    <xf numFmtId="0" fontId="7" fillId="0" borderId="0" xfId="468" applyFill="1" applyAlignment="1">
      <alignment horizontal="center" vertical="center"/>
    </xf>
    <xf numFmtId="0" fontId="36" fillId="0" borderId="0" xfId="1188" applyFont="1" applyFill="1" applyAlignment="1">
      <alignment horizontal="center" vertical="center"/>
    </xf>
    <xf numFmtId="0" fontId="7" fillId="0" borderId="0" xfId="468" applyFill="1" applyAlignment="1">
      <alignment vertical="center"/>
    </xf>
    <xf numFmtId="0" fontId="26" fillId="0" borderId="0" xfId="468" applyFont="1" applyFill="1" applyAlignment="1" applyProtection="1">
      <alignment horizontal="left" vertical="center"/>
    </xf>
    <xf numFmtId="4" fontId="26" fillId="0" borderId="0" xfId="468" applyNumberFormat="1" applyFont="1" applyFill="1" applyAlignment="1" applyProtection="1">
      <alignment horizontal="right" vertical="center"/>
    </xf>
    <xf numFmtId="178" fontId="31" fillId="0" borderId="0" xfId="468" applyNumberFormat="1" applyFont="1" applyFill="1" applyAlignment="1">
      <alignment vertical="center"/>
    </xf>
    <xf numFmtId="0" fontId="26" fillId="0" borderId="0" xfId="468" applyFont="1" applyFill="1" applyAlignment="1">
      <alignment horizontal="right" vertical="center"/>
    </xf>
    <xf numFmtId="0" fontId="25" fillId="0" borderId="1" xfId="468" applyNumberFormat="1" applyFont="1" applyFill="1" applyBorder="1" applyAlignment="1" applyProtection="1">
      <alignment horizontal="center" vertical="center"/>
    </xf>
    <xf numFmtId="49" fontId="25" fillId="0" borderId="1" xfId="811" applyNumberFormat="1" applyFont="1" applyFill="1" applyBorder="1" applyAlignment="1" applyProtection="1">
      <alignment vertical="center"/>
    </xf>
    <xf numFmtId="49" fontId="26" fillId="0" borderId="1" xfId="811" applyNumberFormat="1" applyFont="1" applyFill="1" applyBorder="1" applyAlignment="1" applyProtection="1">
      <alignment vertical="center"/>
    </xf>
    <xf numFmtId="49" fontId="25" fillId="0" borderId="1" xfId="1483" applyNumberFormat="1" applyFont="1" applyFill="1" applyBorder="1" applyAlignment="1" applyProtection="1">
      <alignment vertical="center"/>
    </xf>
    <xf numFmtId="0" fontId="36" fillId="0" borderId="0" xfId="1188" applyFont="1" applyFill="1">
      <alignment vertical="center"/>
    </xf>
    <xf numFmtId="0" fontId="7" fillId="0" borderId="0" xfId="1188">
      <alignment vertical="center"/>
    </xf>
    <xf numFmtId="0" fontId="6" fillId="0" borderId="0" xfId="1188" applyFont="1" applyAlignment="1">
      <alignment horizontal="center" vertical="center" wrapText="1"/>
    </xf>
    <xf numFmtId="0" fontId="7" fillId="0" borderId="0" xfId="1188" applyFill="1">
      <alignment vertical="center"/>
    </xf>
    <xf numFmtId="0" fontId="1" fillId="0" borderId="0" xfId="1483" applyFont="1" applyFill="1" applyAlignment="1">
      <alignment vertical="center"/>
    </xf>
    <xf numFmtId="0" fontId="37" fillId="0" borderId="0" xfId="712" applyFont="1" applyAlignment="1">
      <alignment horizontal="center" vertical="center" shrinkToFit="1"/>
    </xf>
    <xf numFmtId="0" fontId="9" fillId="0" borderId="0" xfId="712" applyFont="1" applyAlignment="1">
      <alignment horizontal="center" vertical="center" shrinkToFit="1"/>
    </xf>
    <xf numFmtId="0" fontId="11" fillId="0" borderId="0" xfId="712" applyFont="1" applyBorder="1" applyAlignment="1">
      <alignment horizontal="left" vertical="center" wrapText="1"/>
    </xf>
    <xf numFmtId="0" fontId="11" fillId="0" borderId="0" xfId="1483" applyFont="1" applyFill="1" applyAlignment="1">
      <alignment horizontal="right"/>
    </xf>
    <xf numFmtId="0" fontId="25" fillId="0" borderId="1" xfId="1189" applyFont="1" applyBorder="1" applyAlignment="1">
      <alignment horizontal="center" vertical="center"/>
    </xf>
    <xf numFmtId="49" fontId="25" fillId="0" borderId="1" xfId="1483" applyNumberFormat="1" applyFont="1" applyFill="1" applyBorder="1" applyAlignment="1" applyProtection="1">
      <alignment vertical="center" wrapText="1"/>
    </xf>
    <xf numFmtId="179" fontId="26" fillId="0" borderId="1" xfId="366" applyNumberFormat="1" applyFont="1" applyBorder="1" applyAlignment="1">
      <alignment horizontal="right" vertical="center" wrapText="1"/>
    </xf>
    <xf numFmtId="0" fontId="26" fillId="0" borderId="1" xfId="606" applyNumberFormat="1" applyFont="1" applyFill="1" applyBorder="1" applyAlignment="1">
      <alignment horizontal="left" vertical="center" wrapText="1"/>
    </xf>
    <xf numFmtId="0" fontId="11" fillId="0" borderId="1" xfId="1483" applyFont="1" applyFill="1" applyBorder="1" applyAlignment="1">
      <alignment horizontal="center" vertical="center"/>
    </xf>
    <xf numFmtId="0" fontId="11" fillId="0" borderId="1" xfId="1483" applyFont="1" applyFill="1" applyBorder="1" applyAlignment="1">
      <alignment horizontal="left" vertical="center"/>
    </xf>
    <xf numFmtId="0" fontId="10" fillId="0" borderId="1" xfId="1483" applyFont="1" applyFill="1" applyBorder="1" applyAlignment="1">
      <alignment horizontal="center" vertical="center"/>
    </xf>
    <xf numFmtId="0" fontId="35" fillId="0" borderId="1" xfId="1188" applyFont="1" applyFill="1" applyBorder="1">
      <alignment vertical="center"/>
    </xf>
    <xf numFmtId="0" fontId="11" fillId="0" borderId="1" xfId="1483" applyFont="1" applyBorder="1" applyAlignment="1">
      <alignment horizontal="left" vertical="center"/>
    </xf>
    <xf numFmtId="0" fontId="0" fillId="0" borderId="0" xfId="1483" applyAlignment="1"/>
    <xf numFmtId="0" fontId="9" fillId="0" borderId="0" xfId="414" applyFont="1" applyFill="1" applyAlignment="1">
      <alignment horizontal="center" vertical="center" shrinkToFit="1"/>
    </xf>
    <xf numFmtId="0" fontId="11" fillId="0" borderId="0" xfId="414" applyFont="1" applyFill="1" applyAlignment="1">
      <alignment horizontal="left" vertical="center" wrapText="1"/>
    </xf>
    <xf numFmtId="185" fontId="26" fillId="0" borderId="0" xfId="830" applyNumberFormat="1" applyFont="1" applyFill="1" applyBorder="1" applyAlignment="1">
      <alignment horizontal="right" vertical="center"/>
    </xf>
    <xf numFmtId="0" fontId="25" fillId="0" borderId="1" xfId="830" applyFont="1" applyFill="1" applyBorder="1" applyAlignment="1">
      <alignment horizontal="center" vertical="center"/>
    </xf>
    <xf numFmtId="179" fontId="25" fillId="0" borderId="1" xfId="1188" applyNumberFormat="1" applyFont="1" applyFill="1" applyBorder="1" applyAlignment="1">
      <alignment horizontal="right" vertical="center" wrapText="1"/>
    </xf>
    <xf numFmtId="177" fontId="25" fillId="0" borderId="1" xfId="62" applyNumberFormat="1" applyFont="1" applyFill="1" applyBorder="1" applyAlignment="1">
      <alignment horizontal="right" vertical="center" wrapText="1"/>
    </xf>
    <xf numFmtId="179" fontId="26" fillId="0" borderId="1" xfId="1188" applyNumberFormat="1" applyFont="1" applyFill="1" applyBorder="1" applyAlignment="1">
      <alignment horizontal="right" vertical="center" wrapText="1"/>
    </xf>
    <xf numFmtId="177" fontId="26" fillId="0" borderId="1" xfId="1188" applyNumberFormat="1" applyFont="1" applyFill="1" applyBorder="1" applyAlignment="1">
      <alignment horizontal="right" vertical="center" wrapText="1"/>
    </xf>
    <xf numFmtId="177" fontId="26" fillId="0" borderId="1" xfId="1188" applyNumberFormat="1" applyFont="1" applyBorder="1" applyAlignment="1">
      <alignment horizontal="right" vertical="center" wrapText="1"/>
    </xf>
    <xf numFmtId="177" fontId="25" fillId="0" borderId="1" xfId="1188" applyNumberFormat="1" applyFont="1" applyFill="1" applyBorder="1" applyAlignment="1">
      <alignment horizontal="right" vertical="center" wrapText="1"/>
    </xf>
    <xf numFmtId="177" fontId="25" fillId="0" borderId="1" xfId="1188" applyNumberFormat="1" applyFont="1" applyBorder="1" applyAlignment="1">
      <alignment horizontal="right" vertical="center" wrapText="1"/>
    </xf>
    <xf numFmtId="49" fontId="26" fillId="0" borderId="1" xfId="1483" applyNumberFormat="1" applyFont="1" applyFill="1" applyBorder="1" applyAlignment="1" applyProtection="1">
      <alignment vertical="center" wrapText="1"/>
    </xf>
    <xf numFmtId="0" fontId="25" fillId="0" borderId="1" xfId="1188" applyFont="1" applyFill="1" applyBorder="1" applyAlignment="1">
      <alignment horizontal="distributed" vertical="center" wrapText="1"/>
    </xf>
    <xf numFmtId="0" fontId="25" fillId="0" borderId="1" xfId="606" applyNumberFormat="1" applyFont="1" applyFill="1" applyBorder="1" applyAlignment="1">
      <alignment horizontal="left" vertical="center" wrapText="1"/>
    </xf>
    <xf numFmtId="0" fontId="26" fillId="0" borderId="1" xfId="606" applyNumberFormat="1" applyFont="1" applyFill="1" applyBorder="1" applyAlignment="1">
      <alignment horizontal="left" vertical="center" wrapText="1" indent="1"/>
    </xf>
    <xf numFmtId="179" fontId="11" fillId="0" borderId="1" xfId="1483" applyNumberFormat="1" applyFont="1" applyFill="1" applyBorder="1" applyAlignment="1">
      <alignment horizontal="right" vertical="center" wrapText="1"/>
    </xf>
    <xf numFmtId="0" fontId="25" fillId="0" borderId="1" xfId="1188" applyFont="1" applyFill="1" applyBorder="1" applyAlignment="1">
      <alignment horizontal="left" vertical="center" wrapText="1"/>
    </xf>
    <xf numFmtId="179" fontId="10" fillId="0" borderId="1" xfId="1483" applyNumberFormat="1" applyFont="1" applyFill="1" applyBorder="1" applyAlignment="1">
      <alignment horizontal="right" vertical="center" wrapText="1"/>
    </xf>
    <xf numFmtId="41" fontId="0" fillId="0" borderId="0" xfId="1483" applyNumberFormat="1" applyAlignment="1"/>
    <xf numFmtId="179" fontId="0" fillId="0" borderId="0" xfId="1483" applyNumberFormat="1" applyAlignment="1"/>
    <xf numFmtId="0" fontId="0" fillId="0" borderId="0" xfId="1483" applyFont="1" applyAlignment="1"/>
    <xf numFmtId="0" fontId="36" fillId="0" borderId="0" xfId="1188" applyFont="1">
      <alignment vertical="center"/>
    </xf>
    <xf numFmtId="0" fontId="7" fillId="0" borderId="0" xfId="606" applyAlignment="1"/>
    <xf numFmtId="0" fontId="38" fillId="3" borderId="0" xfId="606" applyFont="1" applyFill="1" applyAlignment="1"/>
    <xf numFmtId="0" fontId="9" fillId="0" borderId="0" xfId="414" applyFont="1" applyAlignment="1">
      <alignment horizontal="center" vertical="center" shrinkToFit="1"/>
    </xf>
    <xf numFmtId="0" fontId="39" fillId="3" borderId="0" xfId="414" applyFont="1" applyFill="1" applyAlignment="1">
      <alignment horizontal="center" vertical="center" shrinkToFit="1"/>
    </xf>
    <xf numFmtId="0" fontId="11" fillId="0" borderId="0" xfId="414" applyFont="1" applyAlignment="1">
      <alignment horizontal="left" vertical="center" wrapText="1"/>
    </xf>
    <xf numFmtId="0" fontId="40" fillId="0" borderId="0" xfId="414" applyFont="1" applyFill="1" applyAlignment="1">
      <alignment horizontal="left" vertical="center" wrapText="1"/>
    </xf>
    <xf numFmtId="0" fontId="26" fillId="0" borderId="0" xfId="606" applyFont="1" applyAlignment="1">
      <alignment horizontal="right" vertical="center"/>
    </xf>
    <xf numFmtId="0" fontId="25" fillId="0" borderId="1" xfId="606" applyFont="1" applyFill="1" applyBorder="1" applyAlignment="1">
      <alignment horizontal="center" vertical="center" wrapText="1"/>
    </xf>
    <xf numFmtId="179" fontId="41" fillId="0" borderId="1" xfId="366" applyNumberFormat="1" applyFont="1" applyFill="1" applyBorder="1" applyAlignment="1">
      <alignment horizontal="right" vertical="center" wrapText="1"/>
    </xf>
    <xf numFmtId="0" fontId="32" fillId="0" borderId="1" xfId="1483" applyFont="1" applyFill="1" applyBorder="1" applyAlignment="1" applyProtection="1">
      <alignment horizontal="right" vertical="center"/>
      <protection locked="0"/>
    </xf>
    <xf numFmtId="0" fontId="32" fillId="3" borderId="1" xfId="1483" applyFont="1" applyFill="1" applyBorder="1" applyAlignment="1" applyProtection="1">
      <alignment horizontal="right" vertical="center"/>
      <protection locked="0"/>
    </xf>
    <xf numFmtId="0" fontId="32" fillId="0" borderId="1" xfId="1483" applyNumberFormat="1" applyFont="1" applyFill="1" applyBorder="1" applyAlignment="1" applyProtection="1">
      <alignment horizontal="right" vertical="center"/>
    </xf>
    <xf numFmtId="3" fontId="32" fillId="3" borderId="1" xfId="1483" applyNumberFormat="1" applyFont="1" applyFill="1" applyBorder="1" applyAlignment="1" applyProtection="1">
      <alignment horizontal="right" vertical="center" wrapText="1"/>
      <protection locked="0"/>
    </xf>
    <xf numFmtId="3" fontId="32" fillId="0" borderId="1" xfId="1483" applyNumberFormat="1" applyFont="1" applyFill="1" applyBorder="1" applyAlignment="1" applyProtection="1">
      <alignment horizontal="right" vertical="center" wrapText="1"/>
      <protection locked="0"/>
    </xf>
    <xf numFmtId="4" fontId="42" fillId="0" borderId="1" xfId="686" applyNumberFormat="1" applyFont="1" applyFill="1" applyBorder="1" applyAlignment="1" applyProtection="1">
      <alignment horizontal="right" vertical="center"/>
    </xf>
    <xf numFmtId="4" fontId="33" fillId="0" borderId="1" xfId="686" applyNumberFormat="1" applyFont="1" applyFill="1" applyBorder="1" applyAlignment="1" applyProtection="1">
      <alignment horizontal="right" vertical="center"/>
    </xf>
    <xf numFmtId="179" fontId="25" fillId="0" borderId="1" xfId="414" applyNumberFormat="1" applyFont="1" applyFill="1" applyBorder="1" applyAlignment="1">
      <alignment horizontal="right" vertical="center" wrapText="1"/>
    </xf>
    <xf numFmtId="179" fontId="26" fillId="0" borderId="1" xfId="414" applyNumberFormat="1" applyFont="1" applyFill="1" applyBorder="1" applyAlignment="1">
      <alignment horizontal="right" vertical="center" wrapText="1"/>
    </xf>
    <xf numFmtId="179" fontId="26" fillId="3" borderId="1" xfId="414" applyNumberFormat="1" applyFont="1" applyFill="1" applyBorder="1" applyAlignment="1">
      <alignment horizontal="right" vertical="center" wrapText="1"/>
    </xf>
    <xf numFmtId="179" fontId="25" fillId="3" borderId="1" xfId="1188" applyNumberFormat="1" applyFont="1" applyFill="1" applyBorder="1" applyAlignment="1">
      <alignment horizontal="right" vertical="center" wrapText="1"/>
    </xf>
    <xf numFmtId="179" fontId="26" fillId="3" borderId="1" xfId="1188" applyNumberFormat="1" applyFont="1" applyFill="1" applyBorder="1" applyAlignment="1">
      <alignment horizontal="right" vertical="center" wrapText="1"/>
    </xf>
    <xf numFmtId="179" fontId="26" fillId="0" borderId="1" xfId="1429" applyNumberFormat="1" applyFont="1" applyFill="1" applyBorder="1" applyAlignment="1">
      <alignment horizontal="right" vertical="center" wrapText="1"/>
    </xf>
    <xf numFmtId="179" fontId="25" fillId="0" borderId="1" xfId="1429" applyNumberFormat="1" applyFont="1" applyFill="1" applyBorder="1" applyAlignment="1">
      <alignment horizontal="right" vertical="center" wrapText="1"/>
    </xf>
    <xf numFmtId="0" fontId="10" fillId="0" borderId="1" xfId="1483" applyFont="1" applyFill="1" applyBorder="1" applyAlignment="1">
      <alignment horizontal="distributed" vertical="center" wrapText="1"/>
    </xf>
    <xf numFmtId="49" fontId="25" fillId="0" borderId="1" xfId="1483" applyNumberFormat="1" applyFont="1" applyFill="1" applyBorder="1" applyAlignment="1" applyProtection="1">
      <alignment horizontal="center" vertical="center" wrapText="1"/>
    </xf>
    <xf numFmtId="179" fontId="25" fillId="0" borderId="1" xfId="1483" applyNumberFormat="1" applyFont="1" applyFill="1" applyBorder="1" applyAlignment="1">
      <alignment horizontal="right" vertical="center" wrapText="1"/>
    </xf>
    <xf numFmtId="179" fontId="25" fillId="3" borderId="1" xfId="366" applyNumberFormat="1" applyFont="1" applyFill="1" applyBorder="1" applyAlignment="1">
      <alignment horizontal="right" vertical="center" wrapText="1"/>
    </xf>
    <xf numFmtId="41" fontId="7" fillId="0" borderId="0" xfId="606" applyNumberFormat="1" applyAlignment="1"/>
    <xf numFmtId="179" fontId="7" fillId="0" borderId="0" xfId="606" applyNumberFormat="1" applyAlignment="1"/>
    <xf numFmtId="0" fontId="26" fillId="0" borderId="0" xfId="606" applyFont="1" applyAlignment="1"/>
    <xf numFmtId="0" fontId="7" fillId="0" borderId="0" xfId="606" applyFill="1" applyAlignment="1"/>
    <xf numFmtId="0" fontId="9" fillId="4" borderId="0" xfId="414" applyFont="1" applyFill="1" applyAlignment="1">
      <alignment horizontal="center" vertical="center" shrinkToFit="1"/>
    </xf>
    <xf numFmtId="0" fontId="11" fillId="4" borderId="0" xfId="414" applyFont="1" applyFill="1" applyAlignment="1">
      <alignment horizontal="left" vertical="center" wrapText="1"/>
    </xf>
    <xf numFmtId="0" fontId="26" fillId="4" borderId="0" xfId="606" applyFont="1" applyFill="1" applyAlignment="1">
      <alignment horizontal="right" vertical="center"/>
    </xf>
    <xf numFmtId="0" fontId="25" fillId="0" borderId="1" xfId="830" applyFont="1" applyFill="1" applyBorder="1" applyAlignment="1">
      <alignment horizontal="distributed" vertical="center" wrapText="1" indent="3"/>
    </xf>
    <xf numFmtId="41" fontId="10" fillId="0" borderId="1" xfId="1483" applyNumberFormat="1" applyFont="1" applyFill="1" applyBorder="1" applyAlignment="1">
      <alignment horizontal="right" vertical="center" wrapText="1"/>
    </xf>
    <xf numFmtId="41" fontId="26" fillId="0" borderId="1" xfId="1188" applyNumberFormat="1" applyFont="1" applyFill="1" applyBorder="1" applyAlignment="1">
      <alignment horizontal="right" vertical="center" wrapText="1"/>
    </xf>
    <xf numFmtId="41" fontId="26" fillId="0" borderId="1" xfId="1188" applyNumberFormat="1" applyFont="1" applyBorder="1" applyAlignment="1">
      <alignment horizontal="right" vertical="center" wrapText="1"/>
    </xf>
    <xf numFmtId="41" fontId="25" fillId="0" borderId="1" xfId="1188" applyNumberFormat="1" applyFont="1" applyFill="1" applyBorder="1" applyAlignment="1">
      <alignment horizontal="right" vertical="center" wrapText="1"/>
    </xf>
    <xf numFmtId="0" fontId="26" fillId="0" borderId="1" xfId="960" applyNumberFormat="1" applyFont="1" applyFill="1" applyBorder="1" applyAlignment="1">
      <alignment horizontal="left" vertical="center" wrapText="1"/>
    </xf>
    <xf numFmtId="0" fontId="25" fillId="0" borderId="1" xfId="830" applyFont="1" applyFill="1" applyBorder="1" applyAlignment="1">
      <alignment horizontal="left" vertical="center" wrapText="1"/>
    </xf>
    <xf numFmtId="0" fontId="26" fillId="0" borderId="1" xfId="960" applyNumberFormat="1" applyFont="1" applyFill="1" applyBorder="1" applyAlignment="1">
      <alignment horizontal="left" vertical="center" wrapText="1" indent="2"/>
    </xf>
    <xf numFmtId="0" fontId="26" fillId="0" borderId="1" xfId="960" applyNumberFormat="1" applyFont="1" applyFill="1" applyBorder="1" applyAlignment="1">
      <alignment horizontal="left" vertical="center" wrapText="1" indent="1"/>
    </xf>
    <xf numFmtId="0" fontId="25" fillId="0" borderId="1" xfId="960" applyNumberFormat="1" applyFont="1" applyFill="1" applyBorder="1" applyAlignment="1">
      <alignment horizontal="left" vertical="center" wrapText="1"/>
    </xf>
    <xf numFmtId="41" fontId="7" fillId="0" borderId="0" xfId="606" applyNumberFormat="1" applyFill="1" applyAlignment="1"/>
    <xf numFmtId="0" fontId="43" fillId="4" borderId="0" xfId="414" applyFont="1" applyFill="1" applyAlignment="1">
      <alignment vertical="center" shrinkToFit="1"/>
    </xf>
    <xf numFmtId="185" fontId="7" fillId="4" borderId="0" xfId="830" applyNumberFormat="1" applyFont="1" applyFill="1" applyBorder="1" applyAlignment="1">
      <alignment vertical="center"/>
    </xf>
    <xf numFmtId="0" fontId="7" fillId="4" borderId="0" xfId="606" applyFill="1" applyAlignment="1"/>
    <xf numFmtId="0" fontId="7" fillId="4" borderId="0" xfId="462" applyFill="1" applyAlignment="1"/>
    <xf numFmtId="181" fontId="26" fillId="0" borderId="0" xfId="1000" applyNumberFormat="1" applyFont="1" applyFill="1" applyBorder="1" applyAlignment="1" applyProtection="1">
      <alignment horizontal="left" vertical="center"/>
    </xf>
    <xf numFmtId="0" fontId="26" fillId="0" borderId="0" xfId="606" applyFont="1" applyFill="1" applyBorder="1" applyAlignment="1">
      <alignment vertical="center"/>
    </xf>
    <xf numFmtId="0" fontId="26" fillId="0" borderId="0" xfId="606" applyFont="1" applyFill="1" applyAlignment="1">
      <alignment vertical="center"/>
    </xf>
    <xf numFmtId="181" fontId="29" fillId="0" borderId="0" xfId="1000" applyNumberFormat="1" applyFont="1" applyFill="1" applyBorder="1" applyAlignment="1" applyProtection="1">
      <alignment horizontal="right" vertical="center"/>
    </xf>
    <xf numFmtId="185" fontId="25" fillId="0" borderId="1" xfId="1188" applyNumberFormat="1" applyFont="1" applyBorder="1" applyAlignment="1">
      <alignment horizontal="center" vertical="center" wrapText="1"/>
    </xf>
    <xf numFmtId="41" fontId="25" fillId="0" borderId="1" xfId="1429" applyNumberFormat="1" applyFont="1" applyFill="1" applyBorder="1" applyAlignment="1">
      <alignment horizontal="right" vertical="center" wrapText="1"/>
    </xf>
    <xf numFmtId="41" fontId="26" fillId="0" borderId="1" xfId="1429" applyNumberFormat="1" applyFont="1" applyFill="1" applyBorder="1" applyAlignment="1">
      <alignment horizontal="right" vertical="center" wrapText="1"/>
    </xf>
    <xf numFmtId="41" fontId="34" fillId="0" borderId="1" xfId="1483" applyNumberFormat="1" applyFont="1" applyFill="1" applyBorder="1" applyAlignment="1">
      <alignment horizontal="right" vertical="center" wrapText="1"/>
    </xf>
    <xf numFmtId="41" fontId="32" fillId="0" borderId="1" xfId="1483" applyNumberFormat="1" applyFont="1" applyFill="1" applyBorder="1" applyAlignment="1">
      <alignment horizontal="right" vertical="center" wrapText="1"/>
    </xf>
    <xf numFmtId="41" fontId="26" fillId="0" borderId="1" xfId="1483" applyNumberFormat="1" applyFont="1" applyFill="1" applyBorder="1" applyAlignment="1" applyProtection="1">
      <alignment horizontal="right" vertical="center" wrapText="1"/>
    </xf>
    <xf numFmtId="41" fontId="11" fillId="0" borderId="1" xfId="1483" applyNumberFormat="1" applyFont="1" applyFill="1" applyBorder="1" applyAlignment="1">
      <alignment horizontal="right" vertical="center" wrapText="1"/>
    </xf>
    <xf numFmtId="41" fontId="26" fillId="0" borderId="1" xfId="414" applyNumberFormat="1" applyFont="1" applyFill="1" applyBorder="1" applyAlignment="1">
      <alignment horizontal="right" vertical="center" wrapText="1"/>
    </xf>
    <xf numFmtId="41" fontId="25" fillId="0" borderId="1" xfId="1483" applyNumberFormat="1" applyFont="1" applyFill="1" applyBorder="1" applyAlignment="1" applyProtection="1">
      <alignment horizontal="right" vertical="center" wrapText="1"/>
    </xf>
    <xf numFmtId="41" fontId="25" fillId="0" borderId="1" xfId="414" applyNumberFormat="1" applyFont="1" applyFill="1" applyBorder="1" applyAlignment="1">
      <alignment horizontal="right" vertical="center" wrapText="1"/>
    </xf>
    <xf numFmtId="0" fontId="10" fillId="0" borderId="1" xfId="1483" applyFont="1" applyBorder="1" applyAlignment="1">
      <alignment horizontal="distributed" vertical="center" wrapText="1"/>
    </xf>
    <xf numFmtId="49" fontId="26" fillId="0" borderId="1" xfId="1483" applyNumberFormat="1" applyFont="1" applyFill="1" applyBorder="1" applyAlignment="1" applyProtection="1">
      <alignment horizontal="center" vertical="center" wrapText="1"/>
    </xf>
    <xf numFmtId="0" fontId="44" fillId="4" borderId="0" xfId="1188" applyFont="1" applyFill="1">
      <alignment vertical="center"/>
    </xf>
    <xf numFmtId="0" fontId="45" fillId="0" borderId="0" xfId="0" applyFont="1" applyAlignment="1"/>
    <xf numFmtId="0" fontId="0" fillId="0" borderId="0" xfId="0" applyFill="1" applyAlignment="1"/>
    <xf numFmtId="0" fontId="46" fillId="0" borderId="0" xfId="1483" applyFont="1" applyFill="1" applyAlignment="1">
      <alignment horizontal="center" vertical="center"/>
    </xf>
    <xf numFmtId="0" fontId="11" fillId="0" borderId="0" xfId="1483" applyFont="1" applyFill="1" applyAlignment="1">
      <alignment horizontal="left" vertical="center"/>
    </xf>
    <xf numFmtId="0" fontId="11" fillId="0" borderId="0" xfId="0" applyFont="1" applyFill="1" applyAlignment="1">
      <alignment vertical="center"/>
    </xf>
    <xf numFmtId="0" fontId="11" fillId="0" borderId="0" xfId="1483" applyFont="1" applyFill="1" applyAlignment="1">
      <alignment horizontal="right" vertical="center"/>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9" fontId="26" fillId="0" borderId="1" xfId="0" applyNumberFormat="1" applyFont="1" applyFill="1" applyBorder="1" applyAlignment="1">
      <alignment vertical="center" wrapText="1"/>
    </xf>
    <xf numFmtId="177" fontId="26" fillId="0" borderId="1" xfId="62" applyNumberFormat="1" applyFont="1" applyFill="1" applyBorder="1" applyAlignment="1">
      <alignment vertical="center" wrapText="1"/>
    </xf>
    <xf numFmtId="0" fontId="11"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179" fontId="25" fillId="0" borderId="1" xfId="0" applyNumberFormat="1" applyFont="1" applyFill="1" applyBorder="1" applyAlignment="1">
      <alignment vertical="center" wrapText="1"/>
    </xf>
    <xf numFmtId="177" fontId="25" fillId="0" borderId="1" xfId="62" applyNumberFormat="1" applyFont="1" applyFill="1" applyBorder="1" applyAlignment="1">
      <alignment vertical="center" wrapText="1"/>
    </xf>
    <xf numFmtId="0" fontId="45" fillId="0" borderId="0" xfId="0" applyFont="1" applyFill="1" applyAlignment="1"/>
    <xf numFmtId="179" fontId="7" fillId="0" borderId="0" xfId="606" applyNumberFormat="1" applyFont="1" applyFill="1" applyAlignment="1">
      <alignment horizontal="center" vertical="center" wrapText="1"/>
    </xf>
    <xf numFmtId="0" fontId="36" fillId="0" borderId="0" xfId="1187" applyFont="1" applyFill="1" applyAlignment="1">
      <alignment horizontal="center" vertical="center"/>
    </xf>
    <xf numFmtId="0" fontId="36" fillId="4" borderId="0" xfId="1187" applyFont="1" applyFill="1" applyAlignment="1">
      <alignment horizontal="center" vertical="center"/>
    </xf>
    <xf numFmtId="0" fontId="36" fillId="0" borderId="0" xfId="1188" applyFont="1" applyProtection="1">
      <alignment vertical="center"/>
    </xf>
    <xf numFmtId="0" fontId="35" fillId="0" borderId="0" xfId="1188" applyFont="1" applyAlignment="1" applyProtection="1">
      <alignment horizontal="center" vertical="center"/>
    </xf>
    <xf numFmtId="0" fontId="35" fillId="0" borderId="0" xfId="1188" applyFont="1" applyProtection="1">
      <alignment vertical="center"/>
    </xf>
    <xf numFmtId="0" fontId="7" fillId="0" borderId="0" xfId="1188" applyProtection="1">
      <alignment vertical="center"/>
    </xf>
    <xf numFmtId="0" fontId="7" fillId="4" borderId="0" xfId="1188" applyFill="1" applyProtection="1">
      <alignment vertical="center"/>
    </xf>
    <xf numFmtId="185" fontId="7" fillId="0" borderId="0" xfId="1188" applyNumberFormat="1" applyProtection="1">
      <alignment vertical="center"/>
    </xf>
    <xf numFmtId="179" fontId="7" fillId="0" borderId="0" xfId="606" applyNumberFormat="1" applyAlignment="1" applyProtection="1"/>
    <xf numFmtId="0" fontId="7" fillId="0" borderId="0" xfId="1188" applyFill="1" applyProtection="1">
      <alignment vertical="center"/>
    </xf>
    <xf numFmtId="0" fontId="2" fillId="0" borderId="0" xfId="1188" applyFont="1" applyFill="1" applyAlignment="1" applyProtection="1">
      <alignment horizontal="center" vertical="center"/>
    </xf>
    <xf numFmtId="0" fontId="36" fillId="0" borderId="0" xfId="1188" applyFont="1" applyFill="1" applyProtection="1">
      <alignment vertical="center"/>
    </xf>
    <xf numFmtId="0" fontId="26" fillId="0" borderId="0" xfId="1188" applyFont="1" applyFill="1" applyProtection="1">
      <alignment vertical="center"/>
    </xf>
    <xf numFmtId="185" fontId="25" fillId="0" borderId="2" xfId="1188" applyNumberFormat="1" applyFont="1" applyFill="1" applyBorder="1" applyAlignment="1" applyProtection="1">
      <alignment horizontal="center" vertical="center" wrapText="1"/>
    </xf>
    <xf numFmtId="0" fontId="25" fillId="0" borderId="1" xfId="1188" applyFont="1" applyFill="1" applyBorder="1" applyAlignment="1" applyProtection="1">
      <alignment horizontal="distributed" vertical="center" wrapText="1" indent="3"/>
    </xf>
    <xf numFmtId="185" fontId="25" fillId="0" borderId="1" xfId="1188" applyNumberFormat="1" applyFont="1" applyFill="1" applyBorder="1" applyAlignment="1" applyProtection="1">
      <alignment horizontal="center" vertical="center" wrapText="1"/>
    </xf>
    <xf numFmtId="0" fontId="10" fillId="3" borderId="10"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horizontal="left" vertical="center" wrapText="1"/>
    </xf>
    <xf numFmtId="0" fontId="11" fillId="3" borderId="10"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protection locked="0"/>
    </xf>
    <xf numFmtId="3" fontId="11" fillId="3" borderId="1" xfId="0" applyNumberFormat="1" applyFont="1" applyFill="1" applyBorder="1" applyAlignment="1" applyProtection="1">
      <alignment horizontal="right" vertical="center"/>
      <protection locked="0"/>
    </xf>
    <xf numFmtId="3" fontId="11" fillId="0" borderId="1" xfId="0" applyNumberFormat="1" applyFont="1" applyFill="1" applyBorder="1" applyAlignment="1" applyProtection="1">
      <alignment horizontal="right" vertical="center"/>
    </xf>
    <xf numFmtId="49" fontId="10" fillId="3"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179" fontId="7" fillId="0" borderId="0" xfId="606" applyNumberFormat="1" applyFill="1" applyAlignment="1" applyProtection="1"/>
    <xf numFmtId="185" fontId="26" fillId="0" borderId="0" xfId="1188" applyNumberFormat="1" applyFont="1" applyFill="1" applyBorder="1" applyAlignment="1" applyProtection="1">
      <alignment horizontal="right" vertical="center"/>
    </xf>
    <xf numFmtId="179" fontId="36" fillId="0" borderId="0" xfId="606" applyNumberFormat="1" applyFont="1" applyFill="1" applyAlignment="1" applyProtection="1"/>
    <xf numFmtId="0" fontId="35" fillId="0" borderId="0" xfId="1188" applyFont="1" applyFill="1" applyAlignment="1" applyProtection="1">
      <alignment horizontal="center" vertical="center" wrapText="1"/>
    </xf>
    <xf numFmtId="0" fontId="35" fillId="0" borderId="0" xfId="1188" applyFont="1" applyFill="1" applyAlignment="1" applyProtection="1">
      <alignment horizontal="center" vertical="center"/>
    </xf>
    <xf numFmtId="177" fontId="26" fillId="4" borderId="1" xfId="62" applyNumberFormat="1" applyFont="1" applyFill="1" applyBorder="1" applyAlignment="1" applyProtection="1">
      <alignment horizontal="right" vertical="center" wrapText="1"/>
      <protection locked="0"/>
    </xf>
    <xf numFmtId="0" fontId="36" fillId="0" borderId="0" xfId="1187" applyFont="1" applyFill="1" applyProtection="1">
      <alignment vertical="center"/>
    </xf>
    <xf numFmtId="49" fontId="10" fillId="3" borderId="10" xfId="0" applyNumberFormat="1" applyFont="1" applyFill="1" applyBorder="1" applyAlignment="1" applyProtection="1">
      <alignment horizontal="left" vertical="center" wrapText="1"/>
    </xf>
    <xf numFmtId="49" fontId="11" fillId="3" borderId="10" xfId="0" applyNumberFormat="1" applyFont="1" applyFill="1" applyBorder="1" applyAlignment="1" applyProtection="1">
      <alignment horizontal="left" vertical="center" wrapText="1"/>
    </xf>
    <xf numFmtId="49" fontId="47" fillId="3" borderId="10" xfId="0" applyNumberFormat="1" applyFont="1" applyFill="1" applyBorder="1" applyAlignment="1" applyProtection="1">
      <alignment horizontal="distributed" vertical="center"/>
    </xf>
    <xf numFmtId="49" fontId="47" fillId="0" borderId="1" xfId="0" applyNumberFormat="1" applyFont="1" applyFill="1" applyBorder="1" applyAlignment="1" applyProtection="1">
      <alignment horizontal="distributed" vertical="center" wrapText="1"/>
    </xf>
    <xf numFmtId="49" fontId="25" fillId="0" borderId="2" xfId="1188" applyNumberFormat="1" applyFont="1" applyFill="1" applyBorder="1" applyAlignment="1" applyProtection="1">
      <alignment horizontal="left" vertical="center"/>
    </xf>
    <xf numFmtId="0" fontId="25" fillId="0" borderId="1" xfId="1188" applyFont="1" applyFill="1" applyBorder="1" applyAlignment="1" applyProtection="1">
      <alignment horizontal="left" vertical="center" wrapText="1"/>
    </xf>
    <xf numFmtId="0" fontId="26" fillId="0" borderId="1" xfId="1188" applyFont="1" applyFill="1" applyBorder="1" applyAlignment="1" applyProtection="1">
      <alignment horizontal="left" vertical="center" wrapText="1"/>
    </xf>
    <xf numFmtId="49" fontId="26" fillId="0" borderId="2" xfId="1188" applyNumberFormat="1" applyFont="1" applyFill="1" applyBorder="1" applyAlignment="1" applyProtection="1">
      <alignment horizontal="left" vertical="center"/>
    </xf>
    <xf numFmtId="49" fontId="26" fillId="0" borderId="2" xfId="1188" applyNumberFormat="1" applyFont="1" applyBorder="1" applyAlignment="1" applyProtection="1">
      <alignment horizontal="left" vertical="center"/>
    </xf>
    <xf numFmtId="0" fontId="26" fillId="4" borderId="1" xfId="1188"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0" fontId="26" fillId="0" borderId="1" xfId="1187" applyFont="1" applyFill="1" applyBorder="1" applyAlignment="1" applyProtection="1">
      <alignment horizontal="left" vertical="center" wrapText="1"/>
    </xf>
    <xf numFmtId="0" fontId="25" fillId="0" borderId="1" xfId="1187" applyFont="1" applyFill="1" applyBorder="1" applyAlignment="1" applyProtection="1">
      <alignment horizontal="left" vertical="center" wrapText="1"/>
    </xf>
    <xf numFmtId="49" fontId="25" fillId="0" borderId="2" xfId="1188" applyNumberFormat="1" applyFont="1" applyFill="1" applyBorder="1" applyAlignment="1" applyProtection="1">
      <alignment horizontal="distributed" vertical="center" indent="1"/>
    </xf>
    <xf numFmtId="0" fontId="25" fillId="0" borderId="1" xfId="1188" applyFont="1" applyFill="1" applyBorder="1" applyAlignment="1" applyProtection="1">
      <alignment horizontal="distributed" vertical="center" wrapText="1" indent="1"/>
    </xf>
    <xf numFmtId="179" fontId="7" fillId="4" borderId="0" xfId="1188" applyNumberFormat="1" applyFill="1" applyProtection="1">
      <alignment vertical="center"/>
    </xf>
    <xf numFmtId="0" fontId="35" fillId="0" borderId="0" xfId="1188" applyFont="1" applyAlignment="1">
      <alignment horizontal="center" vertical="center"/>
    </xf>
    <xf numFmtId="185" fontId="7" fillId="0" borderId="0" xfId="1188" applyNumberFormat="1">
      <alignment vertical="center"/>
    </xf>
    <xf numFmtId="0" fontId="2" fillId="0" borderId="0" xfId="1188" applyFont="1" applyFill="1" applyAlignment="1">
      <alignment horizontal="center" vertical="center"/>
    </xf>
    <xf numFmtId="0" fontId="26" fillId="0" borderId="0" xfId="1188" applyFont="1" applyFill="1">
      <alignment vertical="center"/>
    </xf>
    <xf numFmtId="0" fontId="48" fillId="0" borderId="0" xfId="1188" applyFont="1" applyFill="1">
      <alignment vertical="center"/>
    </xf>
    <xf numFmtId="185" fontId="25" fillId="0" borderId="2" xfId="1188" applyNumberFormat="1" applyFont="1" applyFill="1" applyBorder="1" applyAlignment="1">
      <alignment horizontal="center" vertical="center" wrapText="1"/>
    </xf>
    <xf numFmtId="0" fontId="25" fillId="0" borderId="1" xfId="1188" applyFont="1" applyFill="1" applyBorder="1" applyAlignment="1">
      <alignment horizontal="distributed" vertical="center" wrapText="1" indent="3"/>
    </xf>
    <xf numFmtId="0" fontId="26" fillId="3" borderId="10" xfId="0" applyFont="1" applyFill="1" applyBorder="1" applyAlignment="1" applyProtection="1">
      <alignment vertical="center"/>
    </xf>
    <xf numFmtId="49" fontId="25" fillId="0" borderId="1" xfId="0" applyNumberFormat="1" applyFont="1" applyFill="1" applyBorder="1" applyAlignment="1" applyProtection="1">
      <alignment vertical="center" wrapText="1"/>
    </xf>
    <xf numFmtId="49" fontId="26" fillId="0" borderId="1" xfId="0" applyNumberFormat="1" applyFont="1" applyFill="1" applyBorder="1" applyAlignment="1" applyProtection="1">
      <alignment vertical="center" wrapText="1"/>
    </xf>
    <xf numFmtId="3" fontId="11" fillId="0" borderId="1" xfId="0" applyNumberFormat="1" applyFont="1" applyFill="1" applyBorder="1" applyAlignment="1" applyProtection="1">
      <alignment horizontal="right" vertical="center"/>
      <protection locked="0"/>
    </xf>
    <xf numFmtId="0" fontId="25" fillId="0" borderId="2" xfId="1188" applyFont="1" applyFill="1" applyBorder="1" applyAlignment="1">
      <alignment horizontal="left" vertical="center"/>
    </xf>
    <xf numFmtId="0" fontId="25" fillId="0" borderId="1" xfId="1187" applyFont="1" applyFill="1" applyBorder="1" applyAlignment="1">
      <alignment horizontal="left" vertical="center"/>
    </xf>
    <xf numFmtId="176" fontId="25" fillId="0" borderId="1" xfId="366" applyNumberFormat="1" applyFont="1" applyFill="1" applyBorder="1" applyAlignment="1">
      <alignment horizontal="right" vertical="center" wrapText="1"/>
    </xf>
    <xf numFmtId="0" fontId="26" fillId="0" borderId="2" xfId="1188" applyFont="1" applyFill="1" applyBorder="1" applyAlignment="1">
      <alignment horizontal="left" vertical="center"/>
    </xf>
    <xf numFmtId="0" fontId="26" fillId="0" borderId="1" xfId="1188" applyFont="1" applyFill="1" applyBorder="1" applyAlignment="1">
      <alignment horizontal="left" vertical="center"/>
    </xf>
    <xf numFmtId="3" fontId="25" fillId="0" borderId="1" xfId="0" applyNumberFormat="1" applyFont="1" applyFill="1" applyBorder="1" applyAlignment="1" applyProtection="1">
      <alignment horizontal="right" vertical="center"/>
      <protection locked="0"/>
    </xf>
    <xf numFmtId="179" fontId="26" fillId="0" borderId="1" xfId="366" applyNumberFormat="1" applyFont="1" applyFill="1" applyBorder="1" applyAlignment="1" applyProtection="1">
      <alignment horizontal="right" vertical="center" wrapText="1"/>
      <protection locked="0"/>
    </xf>
    <xf numFmtId="0" fontId="26" fillId="0" borderId="2" xfId="1188" applyFont="1" applyBorder="1" applyAlignment="1">
      <alignment horizontal="left" vertical="center"/>
    </xf>
    <xf numFmtId="0" fontId="26" fillId="4" borderId="1" xfId="1188" applyFont="1" applyFill="1" applyBorder="1" applyAlignment="1">
      <alignment horizontal="left" vertical="center"/>
    </xf>
    <xf numFmtId="176" fontId="26" fillId="4" borderId="1" xfId="366" applyNumberFormat="1" applyFont="1" applyFill="1" applyBorder="1" applyAlignment="1">
      <alignment horizontal="right" vertical="center" wrapText="1"/>
    </xf>
    <xf numFmtId="0" fontId="26" fillId="0" borderId="2" xfId="1188" applyFont="1" applyFill="1" applyBorder="1">
      <alignment vertical="center"/>
    </xf>
    <xf numFmtId="0" fontId="25" fillId="0" borderId="1" xfId="1188" applyFont="1" applyFill="1" applyBorder="1" applyAlignment="1">
      <alignment horizontal="distributed" vertical="center" indent="1"/>
    </xf>
    <xf numFmtId="185" fontId="26" fillId="0" borderId="0" xfId="1188" applyNumberFormat="1" applyFont="1" applyFill="1" applyAlignment="1">
      <alignment horizontal="right" vertical="center"/>
    </xf>
    <xf numFmtId="0" fontId="49" fillId="0" borderId="0" xfId="1482" applyFont="1" applyFill="1" applyAlignment="1">
      <alignment vertical="center" wrapText="1"/>
    </xf>
    <xf numFmtId="0" fontId="36" fillId="0" borderId="0" xfId="1187" applyFont="1" applyFill="1">
      <alignment vertical="center"/>
    </xf>
    <xf numFmtId="0" fontId="36" fillId="0" borderId="0" xfId="1187" applyFont="1">
      <alignment vertical="center"/>
    </xf>
    <xf numFmtId="185" fontId="7" fillId="0" borderId="0" xfId="1188" applyNumberFormat="1" applyFill="1" applyProtection="1">
      <alignment vertical="center"/>
    </xf>
    <xf numFmtId="177" fontId="26" fillId="0" borderId="1" xfId="62" applyNumberFormat="1" applyFont="1" applyFill="1" applyBorder="1" applyAlignment="1" applyProtection="1">
      <alignment horizontal="right" vertical="center" wrapText="1" shrinkToFit="1"/>
      <protection locked="0"/>
    </xf>
    <xf numFmtId="49" fontId="10" fillId="0" borderId="2" xfId="690"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0" fontId="25" fillId="4" borderId="1" xfId="1188" applyFont="1" applyFill="1" applyBorder="1" applyAlignment="1" applyProtection="1">
      <alignment horizontal="left" vertical="center" wrapText="1"/>
    </xf>
    <xf numFmtId="49" fontId="11" fillId="0" borderId="2" xfId="690" applyNumberFormat="1" applyFont="1" applyBorder="1" applyAlignment="1" applyProtection="1">
      <alignment horizontal="left" vertical="center"/>
    </xf>
    <xf numFmtId="3" fontId="26" fillId="4" borderId="1" xfId="0" applyNumberFormat="1" applyFont="1" applyFill="1" applyBorder="1" applyAlignment="1" applyProtection="1">
      <alignment horizontal="right" vertical="center"/>
    </xf>
    <xf numFmtId="3" fontId="26" fillId="4" borderId="1" xfId="0" applyNumberFormat="1" applyFont="1" applyFill="1" applyBorder="1" applyAlignment="1" applyProtection="1">
      <alignment horizontal="right" vertical="center"/>
      <protection locked="0"/>
    </xf>
    <xf numFmtId="49" fontId="11" fillId="0" borderId="2" xfId="690"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7" fillId="0" borderId="2" xfId="1188" applyFill="1" applyBorder="1" applyAlignment="1" applyProtection="1">
      <alignment horizontal="left" vertical="center"/>
    </xf>
    <xf numFmtId="3" fontId="7" fillId="0" borderId="0" xfId="1188" applyNumberFormat="1" applyFill="1" applyProtection="1">
      <alignment vertical="center"/>
    </xf>
    <xf numFmtId="0" fontId="25" fillId="0" borderId="2" xfId="1188" applyFont="1" applyFill="1" applyBorder="1" applyAlignment="1" applyProtection="1">
      <alignment horizontal="left" vertical="center"/>
    </xf>
    <xf numFmtId="0" fontId="25" fillId="0" borderId="1" xfId="1187" applyFont="1" applyFill="1" applyBorder="1" applyAlignment="1" applyProtection="1">
      <alignment horizontal="left" vertical="center"/>
    </xf>
    <xf numFmtId="0" fontId="26" fillId="0" borderId="2" xfId="1188" applyFont="1" applyFill="1" applyBorder="1" applyAlignment="1" applyProtection="1">
      <alignment horizontal="left" vertical="center"/>
    </xf>
    <xf numFmtId="0" fontId="26" fillId="0" borderId="1" xfId="1188" applyFont="1" applyFill="1" applyBorder="1" applyAlignment="1" applyProtection="1">
      <alignment horizontal="left" vertical="center"/>
    </xf>
    <xf numFmtId="3" fontId="7" fillId="0" borderId="0" xfId="1188" applyNumberFormat="1">
      <alignment vertical="center"/>
    </xf>
    <xf numFmtId="0" fontId="1" fillId="0" borderId="0" xfId="0" applyFont="1" applyFill="1" applyBorder="1" applyAlignment="1"/>
    <xf numFmtId="0" fontId="1" fillId="0" borderId="0" xfId="0" applyFont="1" applyFill="1" applyBorder="1" applyAlignment="1">
      <alignment vertical="center"/>
    </xf>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9" xfId="0" applyFont="1" applyFill="1" applyBorder="1" applyAlignment="1">
      <alignment horizontal="center" vertical="center"/>
    </xf>
    <xf numFmtId="0" fontId="25" fillId="0" borderId="4" xfId="1189" applyFont="1" applyBorder="1" applyAlignment="1">
      <alignment horizontal="center" vertical="center"/>
    </xf>
    <xf numFmtId="0" fontId="25" fillId="0" borderId="2" xfId="1189" applyFont="1" applyBorder="1" applyAlignment="1">
      <alignment horizontal="center" vertical="center"/>
    </xf>
    <xf numFmtId="0" fontId="25" fillId="0" borderId="7" xfId="1189" applyFont="1" applyBorder="1" applyAlignment="1">
      <alignment horizontal="center" vertical="center"/>
    </xf>
    <xf numFmtId="49" fontId="25" fillId="0" borderId="1" xfId="811" applyNumberFormat="1" applyFont="1" applyFill="1" applyBorder="1" applyAlignment="1" applyProtection="1">
      <alignment horizontal="center" vertical="center"/>
    </xf>
    <xf numFmtId="2" fontId="52" fillId="0" borderId="1" xfId="0" applyNumberFormat="1" applyFont="1" applyFill="1" applyBorder="1" applyAlignment="1">
      <alignment horizontal="center" vertical="center"/>
    </xf>
    <xf numFmtId="0" fontId="52" fillId="0" borderId="1" xfId="0" applyFont="1" applyFill="1" applyBorder="1" applyAlignment="1">
      <alignment horizontal="center" vertical="center"/>
    </xf>
    <xf numFmtId="197" fontId="52"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11" fillId="0" borderId="0" xfId="0" applyFont="1" applyAlignment="1">
      <alignment horizontal="right"/>
    </xf>
    <xf numFmtId="0" fontId="25" fillId="0" borderId="6" xfId="1189" applyFont="1" applyBorder="1" applyAlignment="1">
      <alignment horizontal="center" vertical="center"/>
    </xf>
    <xf numFmtId="10" fontId="52" fillId="0" borderId="1" xfId="62" applyNumberFormat="1" applyFont="1" applyFill="1" applyBorder="1" applyAlignment="1">
      <alignment horizontal="center" vertical="center"/>
    </xf>
    <xf numFmtId="0" fontId="53" fillId="0" borderId="0" xfId="1002" applyFont="1" applyAlignment="1"/>
    <xf numFmtId="0" fontId="11" fillId="0" borderId="0" xfId="0" applyFont="1" applyAlignment="1">
      <alignment horizontal="right" vertical="center"/>
    </xf>
    <xf numFmtId="0" fontId="25" fillId="0" borderId="1" xfId="1189" applyFont="1" applyBorder="1" applyAlignment="1">
      <alignment horizontal="center" vertical="center" wrapText="1"/>
    </xf>
    <xf numFmtId="0" fontId="25" fillId="0" borderId="1" xfId="0" applyFont="1" applyBorder="1" applyAlignment="1">
      <alignment horizontal="left" vertical="center"/>
    </xf>
    <xf numFmtId="179" fontId="25" fillId="0" borderId="1" xfId="366" applyNumberFormat="1" applyFont="1" applyBorder="1" applyAlignment="1">
      <alignment horizontal="right" vertical="center" wrapText="1"/>
    </xf>
    <xf numFmtId="0" fontId="11" fillId="0" borderId="1" xfId="0" applyFont="1" applyBorder="1" applyAlignment="1">
      <alignment horizontal="left" vertical="center"/>
    </xf>
    <xf numFmtId="179" fontId="11" fillId="0" borderId="1" xfId="0" applyNumberFormat="1" applyFont="1" applyBorder="1" applyAlignment="1">
      <alignment horizontal="right" vertical="center" wrapText="1"/>
    </xf>
    <xf numFmtId="0" fontId="7" fillId="0" borderId="0" xfId="1188" applyFont="1" applyFill="1">
      <alignment vertical="center"/>
    </xf>
    <xf numFmtId="0" fontId="7" fillId="0" borderId="0" xfId="1188" applyFont="1">
      <alignment vertical="center"/>
    </xf>
    <xf numFmtId="185" fontId="7" fillId="0" borderId="0" xfId="1188" applyNumberFormat="1" applyFont="1">
      <alignment vertical="center"/>
    </xf>
    <xf numFmtId="179" fontId="7" fillId="0" borderId="0" xfId="1188" applyNumberFormat="1">
      <alignment vertical="center"/>
    </xf>
    <xf numFmtId="0" fontId="46" fillId="0" borderId="0" xfId="1483" applyFont="1" applyAlignment="1">
      <alignment horizontal="center" vertical="center"/>
    </xf>
    <xf numFmtId="0" fontId="0" fillId="0" borderId="0" xfId="1483" applyFont="1" applyAlignment="1">
      <alignment horizontal="right"/>
    </xf>
    <xf numFmtId="185" fontId="25" fillId="0" borderId="3" xfId="1188" applyNumberFormat="1" applyFont="1" applyBorder="1" applyAlignment="1">
      <alignment horizontal="center" vertical="center" wrapText="1"/>
    </xf>
    <xf numFmtId="0" fontId="10" fillId="0" borderId="1" xfId="0" applyFont="1" applyFill="1" applyBorder="1" applyAlignment="1">
      <alignment horizontal="left" vertical="center" wrapText="1"/>
    </xf>
    <xf numFmtId="179" fontId="10" fillId="0" borderId="1" xfId="0" applyNumberFormat="1" applyFont="1" applyFill="1" applyBorder="1" applyAlignment="1">
      <alignment horizontal="right" vertical="center" wrapText="1"/>
    </xf>
    <xf numFmtId="179" fontId="10" fillId="0" borderId="6" xfId="0" applyNumberFormat="1" applyFont="1" applyFill="1" applyBorder="1" applyAlignment="1">
      <alignment vertical="center" wrapText="1"/>
    </xf>
    <xf numFmtId="179" fontId="10" fillId="0" borderId="1" xfId="0" applyNumberFormat="1" applyFont="1" applyFill="1" applyBorder="1" applyAlignment="1">
      <alignment vertical="center" wrapText="1"/>
    </xf>
    <xf numFmtId="0" fontId="26" fillId="0" borderId="1" xfId="1225" applyFont="1" applyFill="1" applyBorder="1" applyAlignment="1">
      <alignment vertical="center" wrapText="1"/>
    </xf>
    <xf numFmtId="179" fontId="25" fillId="0" borderId="1" xfId="1225" applyNumberFormat="1" applyFont="1" applyFill="1" applyBorder="1" applyAlignment="1">
      <alignment horizontal="right" vertical="center"/>
    </xf>
    <xf numFmtId="179" fontId="11" fillId="0" borderId="6" xfId="0" applyNumberFormat="1" applyFont="1" applyFill="1" applyBorder="1" applyAlignment="1">
      <alignment vertical="center" wrapText="1"/>
    </xf>
    <xf numFmtId="179" fontId="11" fillId="0" borderId="1" xfId="0" applyNumberFormat="1" applyFont="1" applyFill="1" applyBorder="1" applyAlignment="1">
      <alignment vertical="center" wrapText="1"/>
    </xf>
    <xf numFmtId="0" fontId="26" fillId="0" borderId="1" xfId="1225" applyFont="1" applyFill="1" applyBorder="1" applyAlignment="1">
      <alignment vertical="center"/>
    </xf>
    <xf numFmtId="179" fontId="7" fillId="4" borderId="0" xfId="606" applyNumberFormat="1" applyFont="1" applyFill="1" applyAlignment="1">
      <alignment horizontal="center" vertical="center" wrapText="1"/>
    </xf>
    <xf numFmtId="0" fontId="25" fillId="0" borderId="1" xfId="1225" applyFont="1" applyFill="1" applyBorder="1" applyAlignment="1">
      <alignment horizontal="center" vertical="center"/>
    </xf>
    <xf numFmtId="0" fontId="9" fillId="0" borderId="0" xfId="1483" applyFont="1" applyFill="1" applyBorder="1" applyAlignment="1">
      <alignment horizontal="center" vertical="center"/>
    </xf>
    <xf numFmtId="0" fontId="11" fillId="0" borderId="0" xfId="1483" applyFont="1" applyBorder="1" applyAlignment="1">
      <alignment horizontal="left" vertical="center"/>
    </xf>
    <xf numFmtId="0" fontId="11" fillId="0" borderId="0" xfId="1483" applyFont="1" applyBorder="1" applyAlignment="1">
      <alignment horizontal="right" vertical="center"/>
    </xf>
    <xf numFmtId="0" fontId="25" fillId="0" borderId="1" xfId="0" applyFont="1" applyBorder="1" applyAlignment="1">
      <alignment horizontal="center" vertical="center" wrapText="1"/>
    </xf>
    <xf numFmtId="197" fontId="10" fillId="0" borderId="1" xfId="1460" applyNumberFormat="1" applyFont="1" applyFill="1" applyBorder="1" applyAlignment="1">
      <alignment horizontal="left" vertical="center"/>
    </xf>
    <xf numFmtId="176" fontId="30" fillId="0" borderId="1" xfId="366" applyNumberFormat="1" applyFont="1" applyFill="1" applyBorder="1" applyAlignment="1">
      <alignment vertical="center"/>
    </xf>
    <xf numFmtId="197" fontId="11" fillId="0" borderId="1" xfId="1460" applyNumberFormat="1" applyFont="1" applyFill="1" applyBorder="1" applyAlignment="1">
      <alignment horizontal="left" vertical="center"/>
    </xf>
    <xf numFmtId="176" fontId="33" fillId="0" borderId="1" xfId="366" applyNumberFormat="1" applyFont="1" applyFill="1" applyBorder="1" applyAlignment="1">
      <alignment vertical="center"/>
    </xf>
    <xf numFmtId="176" fontId="33" fillId="0" borderId="4" xfId="366" applyNumberFormat="1" applyFont="1" applyFill="1" applyBorder="1" applyAlignment="1">
      <alignment vertical="center"/>
    </xf>
    <xf numFmtId="0" fontId="10" fillId="0" borderId="1" xfId="1460" applyFont="1" applyFill="1" applyBorder="1" applyAlignment="1">
      <alignment horizontal="center" vertical="center"/>
    </xf>
    <xf numFmtId="0" fontId="24" fillId="0" borderId="0" xfId="1188" applyFont="1">
      <alignment vertical="center"/>
    </xf>
    <xf numFmtId="0" fontId="2" fillId="4" borderId="0" xfId="1188" applyFont="1" applyFill="1" applyAlignment="1">
      <alignment horizontal="center" vertical="center"/>
    </xf>
    <xf numFmtId="0" fontId="36" fillId="4" borderId="0" xfId="1188" applyFont="1" applyFill="1">
      <alignment vertical="center"/>
    </xf>
    <xf numFmtId="0" fontId="11" fillId="0" borderId="0" xfId="1188" applyFont="1">
      <alignment vertical="center"/>
    </xf>
    <xf numFmtId="0" fontId="48" fillId="4" borderId="0" xfId="1188" applyFont="1" applyFill="1">
      <alignment vertical="center"/>
    </xf>
    <xf numFmtId="185" fontId="26" fillId="4" borderId="0" xfId="1188" applyNumberFormat="1" applyFont="1" applyFill="1" applyBorder="1" applyAlignment="1">
      <alignment horizontal="right" vertical="center"/>
    </xf>
    <xf numFmtId="185" fontId="25" fillId="4" borderId="1" xfId="1188" applyNumberFormat="1" applyFont="1" applyFill="1" applyBorder="1" applyAlignment="1">
      <alignment horizontal="center" vertical="center" wrapText="1"/>
    </xf>
    <xf numFmtId="0" fontId="25" fillId="4" borderId="1" xfId="1188" applyFont="1" applyFill="1" applyBorder="1" applyAlignment="1">
      <alignment horizontal="distributed" vertical="center" wrapText="1" indent="3"/>
    </xf>
    <xf numFmtId="0" fontId="10" fillId="3" borderId="1"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26" fillId="3" borderId="1" xfId="0" applyFont="1" applyFill="1" applyBorder="1" applyAlignment="1" applyProtection="1">
      <alignment horizontal="left" vertical="center"/>
      <protection locked="0"/>
    </xf>
    <xf numFmtId="0" fontId="7" fillId="0" borderId="1" xfId="1188" applyBorder="1">
      <alignment vertical="center"/>
    </xf>
    <xf numFmtId="0" fontId="11" fillId="3" borderId="1" xfId="0"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5" fillId="0" borderId="1" xfId="0" applyNumberFormat="1" applyFont="1" applyFill="1" applyBorder="1" applyAlignment="1">
      <alignment vertical="center" wrapText="1"/>
    </xf>
    <xf numFmtId="179" fontId="25" fillId="0" borderId="1" xfId="366" applyNumberFormat="1" applyFont="1" applyFill="1" applyBorder="1" applyAlignment="1" applyProtection="1">
      <alignment horizontal="right" vertical="center" wrapText="1"/>
      <protection locked="0"/>
    </xf>
    <xf numFmtId="0" fontId="54" fillId="3" borderId="1" xfId="0" applyFont="1" applyFill="1" applyBorder="1" applyAlignment="1" applyProtection="1">
      <alignment horizontal="left" vertical="center"/>
    </xf>
    <xf numFmtId="49" fontId="11" fillId="3" borderId="1" xfId="0" applyNumberFormat="1" applyFont="1" applyFill="1" applyBorder="1" applyAlignment="1" applyProtection="1">
      <alignment vertical="center" wrapText="1"/>
    </xf>
    <xf numFmtId="49" fontId="10" fillId="3"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179" fontId="25" fillId="0" borderId="1" xfId="366" applyNumberFormat="1" applyFont="1" applyFill="1" applyBorder="1" applyAlignment="1" applyProtection="1">
      <alignment horizontal="right" vertical="center" wrapText="1" shrinkToFit="1"/>
      <protection locked="0"/>
    </xf>
    <xf numFmtId="49" fontId="10" fillId="0" borderId="1"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179" fontId="25" fillId="0" borderId="1" xfId="366" applyNumberFormat="1" applyFont="1" applyFill="1" applyBorder="1" applyAlignment="1" applyProtection="1">
      <alignment vertical="center" wrapText="1"/>
      <protection locked="0"/>
    </xf>
    <xf numFmtId="0" fontId="26" fillId="0" borderId="1" xfId="0" applyFont="1" applyFill="1" applyBorder="1" applyAlignment="1">
      <alignment horizontal="left" vertical="center"/>
    </xf>
    <xf numFmtId="49" fontId="25" fillId="4" borderId="1" xfId="572" applyNumberFormat="1" applyFont="1" applyFill="1" applyBorder="1" applyAlignment="1" applyProtection="1">
      <alignment horizontal="left" vertical="center"/>
    </xf>
    <xf numFmtId="0" fontId="25" fillId="0" borderId="1" xfId="1188" applyFont="1" applyFill="1" applyBorder="1" applyAlignment="1">
      <alignment horizontal="center" vertical="center" wrapText="1"/>
    </xf>
    <xf numFmtId="0" fontId="25" fillId="0" borderId="0" xfId="1188" applyFont="1" applyFill="1" applyAlignment="1">
      <alignment horizontal="center" vertical="center" wrapText="1"/>
    </xf>
    <xf numFmtId="0" fontId="7" fillId="4" borderId="0" xfId="1187" applyFill="1">
      <alignment vertical="center"/>
    </xf>
    <xf numFmtId="0" fontId="7" fillId="0" borderId="0" xfId="1187" applyFill="1">
      <alignment vertical="center"/>
    </xf>
    <xf numFmtId="0" fontId="26" fillId="0" borderId="0" xfId="1188" applyFont="1" applyFill="1" applyAlignment="1">
      <alignment horizontal="left" vertical="center"/>
    </xf>
    <xf numFmtId="185" fontId="25" fillId="0" borderId="2" xfId="1188" applyNumberFormat="1" applyFont="1" applyFill="1" applyBorder="1" applyAlignment="1">
      <alignment vertical="center" wrapText="1"/>
    </xf>
    <xf numFmtId="0" fontId="25" fillId="0" borderId="2" xfId="1188" applyNumberFormat="1" applyFont="1" applyFill="1" applyBorder="1" applyAlignment="1">
      <alignment horizontal="left" vertical="center"/>
    </xf>
    <xf numFmtId="0" fontId="25" fillId="0" borderId="1" xfId="1188" applyNumberFormat="1" applyFont="1" applyFill="1" applyBorder="1" applyAlignment="1">
      <alignment vertical="center" wrapText="1"/>
    </xf>
    <xf numFmtId="0" fontId="26" fillId="0" borderId="1" xfId="1188" applyFont="1" applyFill="1" applyBorder="1" applyAlignment="1">
      <alignment horizontal="left" vertical="center" wrapText="1"/>
    </xf>
    <xf numFmtId="0" fontId="26" fillId="4" borderId="2" xfId="1188" applyFont="1" applyFill="1" applyBorder="1" applyAlignment="1">
      <alignment horizontal="left" vertical="center"/>
    </xf>
    <xf numFmtId="0" fontId="26" fillId="4" borderId="1" xfId="1188" applyFont="1" applyFill="1" applyBorder="1" applyAlignment="1">
      <alignment horizontal="left" vertical="center" wrapText="1"/>
    </xf>
    <xf numFmtId="179" fontId="26" fillId="4" borderId="1" xfId="366" applyNumberFormat="1" applyFont="1" applyFill="1" applyBorder="1" applyAlignment="1">
      <alignment horizontal="right" vertical="center" wrapText="1"/>
    </xf>
    <xf numFmtId="179" fontId="26" fillId="4" borderId="1" xfId="366" applyNumberFormat="1" applyFont="1" applyFill="1" applyBorder="1" applyAlignment="1" applyProtection="1">
      <alignment horizontal="right" vertical="center" wrapText="1"/>
      <protection locked="0"/>
    </xf>
    <xf numFmtId="0" fontId="26" fillId="0" borderId="2" xfId="1188" applyFont="1" applyFill="1" applyBorder="1" applyAlignment="1">
      <alignment horizontal="left" vertical="top" wrapText="1"/>
    </xf>
    <xf numFmtId="0" fontId="26" fillId="0" borderId="1" xfId="1188" applyNumberFormat="1" applyFont="1" applyFill="1" applyBorder="1" applyAlignment="1">
      <alignment vertical="center" wrapText="1"/>
    </xf>
    <xf numFmtId="0" fontId="25" fillId="0" borderId="2" xfId="1188"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2" xfId="1188" applyNumberFormat="1" applyFont="1" applyFill="1" applyBorder="1" applyAlignment="1" applyProtection="1">
      <alignment horizontal="left" vertical="center"/>
    </xf>
    <xf numFmtId="0" fontId="25" fillId="0" borderId="1" xfId="1188" applyNumberFormat="1" applyFont="1" applyFill="1" applyBorder="1" applyAlignment="1" applyProtection="1">
      <alignment vertical="center" wrapText="1"/>
    </xf>
    <xf numFmtId="0" fontId="26" fillId="4" borderId="2" xfId="1187" applyFont="1" applyFill="1" applyBorder="1" applyAlignment="1" applyProtection="1">
      <alignment horizontal="left" vertical="center"/>
    </xf>
    <xf numFmtId="0" fontId="26" fillId="4" borderId="1" xfId="1187" applyFont="1" applyFill="1" applyBorder="1" applyAlignment="1" applyProtection="1">
      <alignment horizontal="left" vertical="center" wrapText="1"/>
    </xf>
    <xf numFmtId="0" fontId="44" fillId="0" borderId="2" xfId="1188" applyFont="1" applyFill="1" applyBorder="1" applyAlignment="1">
      <alignment horizontal="distributed" vertical="center"/>
    </xf>
    <xf numFmtId="0" fontId="25" fillId="0" borderId="1" xfId="1188" applyFont="1" applyFill="1" applyBorder="1" applyAlignment="1">
      <alignment horizontal="distributed" vertical="center" wrapText="1" indent="2"/>
    </xf>
    <xf numFmtId="179" fontId="7" fillId="0" borderId="0" xfId="1188" applyNumberFormat="1" applyFill="1">
      <alignment vertical="center"/>
    </xf>
    <xf numFmtId="185" fontId="26" fillId="0" borderId="0" xfId="1188" applyNumberFormat="1" applyFont="1" applyFill="1" applyBorder="1" applyAlignment="1">
      <alignment horizontal="right" vertical="center"/>
    </xf>
    <xf numFmtId="177" fontId="26" fillId="0" borderId="1" xfId="62" applyNumberFormat="1" applyFont="1" applyFill="1" applyBorder="1" applyAlignment="1" applyProtection="1">
      <alignment horizontal="right" vertical="center" wrapText="1"/>
      <protection locked="0"/>
    </xf>
    <xf numFmtId="0" fontId="0" fillId="0" borderId="0" xfId="1188" applyFont="1" applyFill="1">
      <alignment vertical="center"/>
    </xf>
    <xf numFmtId="185" fontId="25" fillId="0" borderId="11" xfId="1188" applyNumberFormat="1" applyFont="1" applyFill="1" applyBorder="1" applyAlignment="1">
      <alignment horizontal="center" vertical="center" wrapText="1"/>
    </xf>
    <xf numFmtId="179" fontId="26" fillId="0" borderId="1" xfId="1190" applyNumberFormat="1" applyFont="1" applyFill="1" applyBorder="1" applyAlignment="1" applyProtection="1">
      <alignment vertical="center" wrapText="1"/>
    </xf>
    <xf numFmtId="49" fontId="26" fillId="0" borderId="1" xfId="1190" applyNumberFormat="1" applyFont="1" applyFill="1" applyBorder="1" applyAlignment="1" applyProtection="1">
      <alignment horizontal="left" vertical="center" wrapText="1"/>
    </xf>
    <xf numFmtId="0" fontId="25" fillId="0" borderId="1" xfId="1188" applyFont="1" applyFill="1" applyBorder="1" applyAlignment="1">
      <alignment vertical="center" wrapText="1"/>
    </xf>
    <xf numFmtId="0" fontId="26" fillId="0" borderId="2" xfId="1188" applyNumberFormat="1" applyFont="1" applyFill="1" applyBorder="1" applyAlignment="1">
      <alignment horizontal="left" vertical="center"/>
    </xf>
    <xf numFmtId="0" fontId="26" fillId="0" borderId="1" xfId="1188" applyNumberFormat="1" applyFont="1" applyFill="1" applyBorder="1" applyAlignment="1">
      <alignment horizontal="left" vertical="center" wrapText="1"/>
    </xf>
    <xf numFmtId="0" fontId="26" fillId="0" borderId="2" xfId="1187" applyFont="1" applyFill="1" applyBorder="1" applyAlignment="1">
      <alignment horizontal="left" vertical="center"/>
    </xf>
    <xf numFmtId="0" fontId="25" fillId="0" borderId="1" xfId="1188" applyNumberFormat="1" applyFont="1" applyFill="1" applyBorder="1" applyAlignment="1">
      <alignment horizontal="left" vertical="center" wrapText="1"/>
    </xf>
    <xf numFmtId="0" fontId="55" fillId="0" borderId="0" xfId="1188" applyFont="1" applyFill="1">
      <alignment vertical="center"/>
    </xf>
    <xf numFmtId="3" fontId="7" fillId="0" borderId="0" xfId="1188" applyNumberFormat="1" applyFill="1">
      <alignment vertical="center"/>
    </xf>
    <xf numFmtId="185" fontId="25" fillId="0" borderId="0" xfId="1188" applyNumberFormat="1" applyFont="1" applyFill="1" applyAlignment="1">
      <alignment horizontal="center" vertical="center" wrapText="1"/>
    </xf>
    <xf numFmtId="0" fontId="25" fillId="4" borderId="0" xfId="1188" applyFont="1" applyFill="1" applyAlignment="1" applyProtection="1">
      <alignment horizontal="center" vertical="center" wrapText="1"/>
    </xf>
    <xf numFmtId="0" fontId="26" fillId="4" borderId="0" xfId="1188" applyFont="1" applyFill="1" applyProtection="1">
      <alignment vertical="center"/>
    </xf>
    <xf numFmtId="0" fontId="7" fillId="4" borderId="0" xfId="1187" applyFill="1" applyProtection="1">
      <alignment vertical="center"/>
    </xf>
    <xf numFmtId="185" fontId="7" fillId="4" borderId="0" xfId="1188" applyNumberFormat="1" applyFill="1" applyProtection="1">
      <alignment vertical="center"/>
    </xf>
    <xf numFmtId="0" fontId="0" fillId="0" borderId="0" xfId="0" applyAlignment="1" applyProtection="1"/>
    <xf numFmtId="0" fontId="56" fillId="4" borderId="0" xfId="1188" applyFont="1" applyFill="1" applyProtection="1">
      <alignment vertical="center"/>
    </xf>
    <xf numFmtId="0" fontId="26" fillId="0" borderId="0" xfId="1188" applyFont="1" applyFill="1" applyAlignment="1" applyProtection="1">
      <alignment horizontal="left" vertical="center"/>
    </xf>
    <xf numFmtId="0" fontId="48" fillId="0" borderId="0" xfId="1188" applyFont="1" applyFill="1" applyProtection="1">
      <alignment vertical="center"/>
    </xf>
    <xf numFmtId="0" fontId="25" fillId="0" borderId="1" xfId="1188" applyFont="1" applyFill="1" applyBorder="1" applyAlignment="1" applyProtection="1">
      <alignment horizontal="center" vertical="center" wrapText="1"/>
    </xf>
    <xf numFmtId="0" fontId="26" fillId="0" borderId="2" xfId="1188" applyFont="1" applyFill="1" applyBorder="1" applyAlignment="1" applyProtection="1">
      <alignment horizontal="left" vertical="top" wrapText="1"/>
    </xf>
    <xf numFmtId="0" fontId="26" fillId="0" borderId="1" xfId="1188" applyNumberFormat="1" applyFont="1" applyFill="1" applyBorder="1" applyAlignment="1" applyProtection="1">
      <alignment vertical="center" wrapText="1"/>
    </xf>
    <xf numFmtId="0" fontId="25" fillId="0" borderId="2" xfId="1188" applyFont="1" applyFill="1" applyBorder="1" applyAlignment="1" applyProtection="1">
      <alignment horizontal="distributed" vertical="center"/>
    </xf>
    <xf numFmtId="0" fontId="26" fillId="0" borderId="2" xfId="1187" applyFont="1" applyFill="1" applyBorder="1" applyAlignment="1" applyProtection="1">
      <alignment horizontal="left" vertical="center"/>
    </xf>
    <xf numFmtId="0" fontId="44" fillId="0" borderId="2" xfId="1188" applyFont="1" applyFill="1" applyBorder="1" applyAlignment="1" applyProtection="1">
      <alignment horizontal="distributed" vertical="center"/>
    </xf>
    <xf numFmtId="0" fontId="25" fillId="0" borderId="1" xfId="1188" applyNumberFormat="1" applyFont="1" applyFill="1" applyBorder="1" applyAlignment="1" applyProtection="1">
      <alignment horizontal="distributed" vertical="center"/>
    </xf>
    <xf numFmtId="3" fontId="7" fillId="4" borderId="0" xfId="1188" applyNumberFormat="1" applyFill="1" applyProtection="1">
      <alignment vertical="center"/>
    </xf>
    <xf numFmtId="0" fontId="0" fillId="0" borderId="0" xfId="0" applyFill="1" applyAlignment="1" applyProtection="1"/>
    <xf numFmtId="185" fontId="25" fillId="0" borderId="0" xfId="1188" applyNumberFormat="1" applyFont="1" applyFill="1" applyAlignment="1" applyProtection="1">
      <alignment horizontal="center" vertical="center" wrapText="1"/>
    </xf>
    <xf numFmtId="0" fontId="36" fillId="0" borderId="0" xfId="1187" applyFont="1" applyFill="1" applyAlignment="1" applyProtection="1">
      <alignment horizontal="center" vertical="center"/>
    </xf>
    <xf numFmtId="0" fontId="26" fillId="0" borderId="2" xfId="1188" applyFont="1" applyFill="1" applyBorder="1" applyAlignment="1" applyProtection="1" quotePrefix="1">
      <alignment horizontal="left" vertical="center"/>
    </xf>
    <xf numFmtId="0" fontId="26" fillId="4" borderId="2" xfId="1188" applyFont="1" applyFill="1" applyBorder="1" applyAlignment="1" quotePrefix="1">
      <alignment horizontal="left" vertical="center"/>
    </xf>
  </cellXfs>
  <cellStyles count="1507">
    <cellStyle name="常规" xfId="0" builtinId="0"/>
    <cellStyle name="昗弨_Pacific Region P&amp;L" xfId="1"/>
    <cellStyle name="输出 2 2" xfId="2"/>
    <cellStyle name="注释 3 3" xfId="3"/>
    <cellStyle name="样式 1" xfId="4"/>
    <cellStyle name="未定义" xfId="5"/>
    <cellStyle name="数量 4" xfId="6"/>
    <cellStyle name="数量 3" xfId="7"/>
    <cellStyle name="数量 2 3" xfId="8"/>
    <cellStyle name="注释 5 2" xfId="9"/>
    <cellStyle name="数量 2 2 2" xfId="10"/>
    <cellStyle name="数量" xfId="11"/>
    <cellStyle name="输出 2 3" xfId="12"/>
    <cellStyle name="注释 3 4" xfId="13"/>
    <cellStyle name="输出 2 2 2" xfId="14"/>
    <cellStyle name="适中 5 3" xfId="15"/>
    <cellStyle name="注释 2 2 2" xfId="16"/>
    <cellStyle name="常规 99" xfId="17"/>
    <cellStyle name="常规 2 4 2 4" xfId="18"/>
    <cellStyle name="20% - 强调文字颜色 2 2 2" xfId="19"/>
    <cellStyle name="差_11大理 2 2" xfId="20"/>
    <cellStyle name="Accent2" xfId="21"/>
    <cellStyle name="常规 2 2 3 3 2" xfId="22"/>
    <cellStyle name="Accent3 7" xfId="23"/>
    <cellStyle name="40% - 强调文字颜色 4 3" xfId="24"/>
    <cellStyle name="Accent1" xfId="25"/>
    <cellStyle name="日期 4" xfId="26"/>
    <cellStyle name="40% - 强调文字颜色 4 2" xfId="27"/>
    <cellStyle name="千位分隔 9" xfId="28"/>
    <cellStyle name="Accent3 5" xfId="29"/>
    <cellStyle name="Accent3 3 2" xfId="30"/>
    <cellStyle name="千位分隔 7 2" xfId="31"/>
    <cellStyle name="40% - 强调文字颜色 3 2" xfId="32"/>
    <cellStyle name="强调文字颜色 1 2" xfId="33"/>
    <cellStyle name="常规 3_Book1" xfId="34"/>
    <cellStyle name="Input [yellow] 3 4" xfId="35"/>
    <cellStyle name="千位分隔 4 2 2" xfId="36"/>
    <cellStyle name="20% - 强调文字颜色 1 3" xfId="37"/>
    <cellStyle name="常规 103" xfId="38"/>
    <cellStyle name="Accent3 - 60% 2" xfId="39"/>
    <cellStyle name="标题 3 2 2" xfId="40"/>
    <cellStyle name="标题 1 2 2 2" xfId="41"/>
    <cellStyle name="ColLevel_0" xfId="42"/>
    <cellStyle name="标题 1 2 2" xfId="43"/>
    <cellStyle name="百分比 2 2 5" xfId="44"/>
    <cellStyle name="百分比 2 3" xfId="45"/>
    <cellStyle name="Accent5 2 2" xfId="46"/>
    <cellStyle name="千位分隔 6 2 2" xfId="47"/>
    <cellStyle name="常规 51" xfId="48"/>
    <cellStyle name="常规 46" xfId="49"/>
    <cellStyle name="Header1 2" xfId="50"/>
    <cellStyle name="常规 93" xfId="51"/>
    <cellStyle name="常规 88" xfId="52"/>
    <cellStyle name="no dec" xfId="53"/>
    <cellStyle name="Input [yellow] 2" xfId="54"/>
    <cellStyle name="Category" xfId="55"/>
    <cellStyle name="检查单元格 2 4" xfId="56"/>
    <cellStyle name="百分比 2" xfId="57"/>
    <cellStyle name="适中 6" xfId="58"/>
    <cellStyle name="好 2 2" xfId="59"/>
    <cellStyle name="差 2 3" xfId="60"/>
    <cellStyle name="好 2" xfId="61"/>
    <cellStyle name="百分比" xfId="62" builtinId="5"/>
    <cellStyle name="Accent4 9" xfId="63"/>
    <cellStyle name="好 5" xfId="64"/>
    <cellStyle name="Accent2 5" xfId="65"/>
    <cellStyle name="Accent2 4" xfId="66"/>
    <cellStyle name="常规 10 41" xfId="67"/>
    <cellStyle name="Accent2 3" xfId="68"/>
    <cellStyle name="Header2 3 3" xfId="69"/>
    <cellStyle name="Dollar (zero dec)" xfId="70"/>
    <cellStyle name="差_0502通海县 3" xfId="71"/>
    <cellStyle name="常规 5 42 2" xfId="72"/>
    <cellStyle name="常规 18 2 2" xfId="73"/>
    <cellStyle name="Accent2 - 60%" xfId="74"/>
    <cellStyle name="Accent2 - 40% 3" xfId="75"/>
    <cellStyle name="常规 2 3 3 3" xfId="76"/>
    <cellStyle name="Accent2 - 40% 2 2" xfId="77"/>
    <cellStyle name="常规 2 3 3 2 2" xfId="78"/>
    <cellStyle name="强调文字颜色 4 2" xfId="79"/>
    <cellStyle name="Accent1 - 20% 3" xfId="80"/>
    <cellStyle name="注释 6" xfId="81"/>
    <cellStyle name="常规 9 3 4" xfId="82"/>
    <cellStyle name="Accent2 - 20% 3" xfId="83"/>
    <cellStyle name="注释 3 2" xfId="84"/>
    <cellStyle name="t" xfId="85"/>
    <cellStyle name="部门 4" xfId="86"/>
    <cellStyle name="Accent6 - 40% 3" xfId="87"/>
    <cellStyle name="差_0502通海县" xfId="88"/>
    <cellStyle name="Accent2 - 20% 2 2" xfId="89"/>
    <cellStyle name="Accent2 3 2" xfId="90"/>
    <cellStyle name="PSHeading 2 4" xfId="91"/>
    <cellStyle name="Accent2 - 20% 2" xfId="92"/>
    <cellStyle name="常规 9 3 3" xfId="93"/>
    <cellStyle name="百分比 2 3 3 2" xfId="94"/>
    <cellStyle name="Accent6 - 60% 2" xfId="95"/>
    <cellStyle name="标题 8 2" xfId="96"/>
    <cellStyle name="Accent2 - 20%" xfId="97"/>
    <cellStyle name="百分比 2 3 3" xfId="98"/>
    <cellStyle name="汇总 5 4" xfId="99"/>
    <cellStyle name="40% - 强调文字颜色 2 3" xfId="100"/>
    <cellStyle name="Accent1 5" xfId="101"/>
    <cellStyle name="Linked Cells" xfId="102"/>
    <cellStyle name="标题 3 2 3" xfId="103"/>
    <cellStyle name="常规 6 4" xfId="104"/>
    <cellStyle name="_Book1" xfId="105"/>
    <cellStyle name="链接单元格 2 2" xfId="106"/>
    <cellStyle name="标题 1 4 2" xfId="107"/>
    <cellStyle name="_ET_STYLE_NoName_00__Book1_1 3" xfId="108"/>
    <cellStyle name="40% - 强调文字颜色 2 2 2" xfId="109"/>
    <cellStyle name="_ET_STYLE_NoName_00__Book1_1 2 2 2" xfId="110"/>
    <cellStyle name="Accent1 - 60% 2" xfId="111"/>
    <cellStyle name="差_11大理" xfId="112"/>
    <cellStyle name="_ET_STYLE_NoName_00__Book1_1 3 2" xfId="113"/>
    <cellStyle name="标题 1 4 3" xfId="114"/>
    <cellStyle name="解释性文本 2 2 2" xfId="115"/>
    <cellStyle name="百分比 2 7 2" xfId="116"/>
    <cellStyle name="Accent5 - 60% 2 2" xfId="117"/>
    <cellStyle name="60% - 强调文字颜色 6 3" xfId="118"/>
    <cellStyle name="20% - 强调文字颜色 1 2 2" xfId="119"/>
    <cellStyle name="常规 2 10 2" xfId="120"/>
    <cellStyle name="货币" xfId="121" builtinId="4"/>
    <cellStyle name="后继超级链接 3" xfId="122"/>
    <cellStyle name="_Book1_3" xfId="123"/>
    <cellStyle name="常规 2 10" xfId="124"/>
    <cellStyle name="_Book1_2 3" xfId="125"/>
    <cellStyle name="Accent6 2" xfId="126"/>
    <cellStyle name="Accent4 3 2" xfId="127"/>
    <cellStyle name="千位分隔 12" xfId="128"/>
    <cellStyle name="_ET_STYLE_NoName_00__Book1_1 4" xfId="129"/>
    <cellStyle name="数量 3 2" xfId="130"/>
    <cellStyle name="sstot" xfId="131"/>
    <cellStyle name="Accent1 - 60% 2 2" xfId="132"/>
    <cellStyle name="好_1110洱源 2 2" xfId="133"/>
    <cellStyle name="Accent3 3" xfId="134"/>
    <cellStyle name="千位分隔 7" xfId="135"/>
    <cellStyle name="常规 89" xfId="136"/>
    <cellStyle name="常规 94" xfId="137"/>
    <cellStyle name="Accent5 - 40%" xfId="138"/>
    <cellStyle name="解释性文本 7" xfId="139"/>
    <cellStyle name="常规 3 4 2 2" xfId="140"/>
    <cellStyle name="标题 3 6" xfId="141"/>
    <cellStyle name="常规 12" xfId="142"/>
    <cellStyle name="_Book1_2" xfId="143"/>
    <cellStyle name="常规 2 5 3" xfId="144"/>
    <cellStyle name="60% - 强调文字颜色 3 3" xfId="145"/>
    <cellStyle name="20% - 强调文字颜色 6 2" xfId="146"/>
    <cellStyle name="Accent1 - 60%" xfId="147"/>
    <cellStyle name="标题 1 5 2" xfId="148"/>
    <cellStyle name="常规 7" xfId="149"/>
    <cellStyle name="常规 2 5 3 2" xfId="150"/>
    <cellStyle name="60% - 强调文字颜色 3 3 2" xfId="151"/>
    <cellStyle name="标题 3 4 4" xfId="152"/>
    <cellStyle name="警告文本 3" xfId="153"/>
    <cellStyle name="40% - 强调文字颜色 5 3" xfId="154"/>
    <cellStyle name="标题 1 7" xfId="155"/>
    <cellStyle name="Input [yellow] 2 2 2 3" xfId="156"/>
    <cellStyle name="常规 2 2 2 2 2" xfId="157"/>
    <cellStyle name="Accent4 5 2" xfId="158"/>
    <cellStyle name="标题 10" xfId="159"/>
    <cellStyle name="商品名称 3 2" xfId="160"/>
    <cellStyle name="60% - 强调文字颜色 4 2 3" xfId="161"/>
    <cellStyle name="标题 1" xfId="162" builtinId="16"/>
    <cellStyle name="Accent2 - 60% 2 2" xfId="163"/>
    <cellStyle name="好 3" xfId="164"/>
    <cellStyle name="标题 5 2 2" xfId="165"/>
    <cellStyle name="Accent2 - 40% 2" xfId="166"/>
    <cellStyle name="60% - 强调文字颜色 1 3 2" xfId="167"/>
    <cellStyle name="常规 2 3 3 2" xfId="168"/>
    <cellStyle name="差_2008年地州对账表(国库资金） 2 2" xfId="169"/>
    <cellStyle name="千位分隔 4 6 3" xfId="170"/>
    <cellStyle name="Pourcentage_pldt" xfId="171"/>
    <cellStyle name="链接单元格 7" xfId="172"/>
    <cellStyle name="输入 9" xfId="173"/>
    <cellStyle name="汇总 5 3 2" xfId="174"/>
    <cellStyle name="百分比 2 3 2 2" xfId="175"/>
    <cellStyle name="标题" xfId="176" builtinId="15"/>
    <cellStyle name="Accent2 4 2" xfId="177"/>
    <cellStyle name="常规 10 41 2" xfId="178"/>
    <cellStyle name="Accent1 8" xfId="179"/>
    <cellStyle name="标题1" xfId="180"/>
    <cellStyle name="适中 3 3" xfId="181"/>
    <cellStyle name="表标题 2" xfId="182"/>
    <cellStyle name="输出 4 3" xfId="183"/>
    <cellStyle name="标题 3 5" xfId="184"/>
    <cellStyle name="标题 3 5 2" xfId="185"/>
    <cellStyle name="_Book1_2 2 2" xfId="186"/>
    <cellStyle name="Accent1 - 40%" xfId="187"/>
    <cellStyle name="Accent4 - 20% 2" xfId="188"/>
    <cellStyle name="Accent4 4 2" xfId="189"/>
    <cellStyle name="商品名称 2 2" xfId="190"/>
    <cellStyle name="Milliers [0]_!!!GO" xfId="191"/>
    <cellStyle name="计算 4 3" xfId="192"/>
    <cellStyle name="_Book1_1" xfId="193"/>
    <cellStyle name="Accent6 9" xfId="194"/>
    <cellStyle name="20% - 强调文字颜色 3 2" xfId="195"/>
    <cellStyle name="Accent1 4" xfId="196"/>
    <cellStyle name="链接单元格" xfId="197" builtinId="24"/>
    <cellStyle name="标题 4 3 3" xfId="198"/>
    <cellStyle name="60% - 强调文字颜色 6 3 2" xfId="199"/>
    <cellStyle name="20% - 强调文字颜色 5 2" xfId="200"/>
    <cellStyle name="Accent4 - 60%" xfId="201"/>
    <cellStyle name="标题 4 4" xfId="202"/>
    <cellStyle name="常规 17 3" xfId="203"/>
    <cellStyle name="Accent1 5 2" xfId="204"/>
    <cellStyle name="标题 4 3 4" xfId="205"/>
    <cellStyle name="常规 2 6 2 2" xfId="206"/>
    <cellStyle name="60% - 强调文字颜色 4 2 2" xfId="207"/>
    <cellStyle name="常规 2 6 2 2 2" xfId="208"/>
    <cellStyle name="60% - 强调文字颜色 4 2 2 2" xfId="209"/>
    <cellStyle name="常规 10 2 3" xfId="210"/>
    <cellStyle name="Accent6 - 40% 2" xfId="211"/>
    <cellStyle name="好" xfId="212" builtinId="26"/>
    <cellStyle name="_ET_STYLE_NoName_00__Book1_1 2" xfId="213"/>
    <cellStyle name="40% - 强调文字颜色 1" xfId="214" builtinId="31"/>
    <cellStyle name="Accent6 - 20%" xfId="215"/>
    <cellStyle name="百分比 4 3" xfId="216"/>
    <cellStyle name="日期 2 2 2" xfId="217"/>
    <cellStyle name="标题 3 4" xfId="218"/>
    <cellStyle name="_ET_STYLE_NoName_00__Book1_1" xfId="219"/>
    <cellStyle name="常规 2 3 3 4" xfId="220"/>
    <cellStyle name="常规 64" xfId="221"/>
    <cellStyle name="常规 59" xfId="222"/>
    <cellStyle name="常规 9 2 3 2" xfId="223"/>
    <cellStyle name="no dec 2" xfId="224"/>
    <cellStyle name="Input [yellow] 2 2" xfId="225"/>
    <cellStyle name="标题 3 7" xfId="226"/>
    <cellStyle name="20% - 强调文字颜色 4 2 2" xfId="227"/>
    <cellStyle name="Accent6 5 2" xfId="228"/>
    <cellStyle name="Accent3 2 2" xfId="229"/>
    <cellStyle name="千位分隔 6 2" xfId="230"/>
    <cellStyle name="40% - 强调文字颜色 2 2" xfId="231"/>
    <cellStyle name="PSHeading 3 2" xfId="232"/>
    <cellStyle name="Accent1 6" xfId="233"/>
    <cellStyle name="Moneda_96 Risk" xfId="234"/>
    <cellStyle name="Accent5 2" xfId="235"/>
    <cellStyle name="Accent4 2 2" xfId="236"/>
    <cellStyle name="sstot 2" xfId="237"/>
    <cellStyle name="常规 6 4 2" xfId="238"/>
    <cellStyle name="Accent5 3 2" xfId="239"/>
    <cellStyle name="标题 1 3 2" xfId="240"/>
    <cellStyle name="百分比 3 3" xfId="241"/>
    <cellStyle name="百分比 2 3 5" xfId="242"/>
    <cellStyle name="注释 4 2 2" xfId="243"/>
    <cellStyle name="千位分隔 6" xfId="244"/>
    <cellStyle name="Accent3 2" xfId="245"/>
    <cellStyle name="Accent5 9" xfId="246"/>
    <cellStyle name="常规 25 2" xfId="247"/>
    <cellStyle name="20% - 强调文字颜色 2 3" xfId="248"/>
    <cellStyle name="差 2 2 2" xfId="249"/>
    <cellStyle name="20% - 强调文字颜色 3 3" xfId="250"/>
    <cellStyle name="Accent3 - 60%" xfId="251"/>
    <cellStyle name="标题 3 2" xfId="252"/>
    <cellStyle name="_Book1_3 2" xfId="253"/>
    <cellStyle name="20% - 强调文字颜色 4 3" xfId="254"/>
    <cellStyle name="百分比 3 2" xfId="255"/>
    <cellStyle name="百分比 2 3 4" xfId="256"/>
    <cellStyle name="警告文本 2" xfId="257"/>
    <cellStyle name="20% - 强调文字颜色 5 3" xfId="258"/>
    <cellStyle name="20% - 强调文字颜色 6 3" xfId="259"/>
    <cellStyle name="百分比 5 2" xfId="260"/>
    <cellStyle name="Grey" xfId="261"/>
    <cellStyle name="Accent4 - 20%" xfId="262"/>
    <cellStyle name="_Book1_2 2" xfId="263"/>
    <cellStyle name="常规 19 3" xfId="264"/>
    <cellStyle name="标题 6 4" xfId="265"/>
    <cellStyle name="Accent1 - 20% 2" xfId="266"/>
    <cellStyle name="百分比 2 5 2" xfId="267"/>
    <cellStyle name="Accent4 - 60% 2" xfId="268"/>
    <cellStyle name="标题 4 4 2" xfId="269"/>
    <cellStyle name="Comma_!!!GO" xfId="270"/>
    <cellStyle name="args.style" xfId="271"/>
    <cellStyle name="百分比 11" xfId="272"/>
    <cellStyle name="千位分隔 8 3" xfId="273"/>
    <cellStyle name="PSDec" xfId="274"/>
    <cellStyle name="标题 3 2 2 2" xfId="275"/>
    <cellStyle name="Accent3 - 60% 2 2" xfId="276"/>
    <cellStyle name="百分比 3 4" xfId="277"/>
    <cellStyle name="常规 108" xfId="278"/>
    <cellStyle name="常规 2 4 2 2" xfId="279"/>
    <cellStyle name="60% - 强调文字颜色 2 2 2" xfId="280"/>
    <cellStyle name="Accent3 5 2" xfId="281"/>
    <cellStyle name="千位分隔 9 2" xfId="282"/>
    <cellStyle name="_弱电系统设备配置报价清单" xfId="283"/>
    <cellStyle name="Accent2 9" xfId="284"/>
    <cellStyle name="40% - 强调文字颜色 1 3" xfId="285"/>
    <cellStyle name="Accent6 - 20% 3" xfId="286"/>
    <cellStyle name="千位分隔 2 5" xfId="287"/>
    <cellStyle name="Input [yellow] 2 2 2 2" xfId="288"/>
    <cellStyle name="标题 2 4 3" xfId="289"/>
    <cellStyle name="标题 3 3 4" xfId="290"/>
    <cellStyle name="差_0605石屏县 2" xfId="291"/>
    <cellStyle name="标题 4 4 4" xfId="292"/>
    <cellStyle name="60% - 强调文字颜色 4 3 2" xfId="293"/>
    <cellStyle name="常规 2 6 3 2" xfId="294"/>
    <cellStyle name="标题 4 5" xfId="295"/>
    <cellStyle name="常规 2 11" xfId="296"/>
    <cellStyle name="60% - 强调文字颜色 5 2 2" xfId="297"/>
    <cellStyle name="60% - 强调文字颜色 5 2 2 2" xfId="298"/>
    <cellStyle name="标题 2 3 3" xfId="299"/>
    <cellStyle name="20% - 强调文字颜色 4" xfId="300" builtinId="42"/>
    <cellStyle name="差 5 3" xfId="301"/>
    <cellStyle name="输入 6" xfId="302"/>
    <cellStyle name="标题 3 3 2 2" xfId="303"/>
    <cellStyle name="标题 3 5 3" xfId="304"/>
    <cellStyle name="0,0_x000d__x000a_NA_x000d__x000a_" xfId="305"/>
    <cellStyle name="编号 2" xfId="306"/>
    <cellStyle name="标题1 4" xfId="307"/>
    <cellStyle name="差 4 4" xfId="308"/>
    <cellStyle name="标题 4 2 3" xfId="309"/>
    <cellStyle name="输入 3" xfId="310"/>
    <cellStyle name="标题 2 2 3" xfId="311"/>
    <cellStyle name="Accent1 4 2" xfId="312"/>
    <cellStyle name="输入 4" xfId="313"/>
    <cellStyle name="标题 4 2 4" xfId="314"/>
    <cellStyle name="链接单元格 2" xfId="315"/>
    <cellStyle name="适中 7" xfId="316"/>
    <cellStyle name="百分比 3" xfId="317"/>
    <cellStyle name="好 2 3" xfId="318"/>
    <cellStyle name="40% - 强调文字颜色 4 2 2" xfId="319"/>
    <cellStyle name="Accent5 - 20%" xfId="320"/>
    <cellStyle name="标题 1 6" xfId="321"/>
    <cellStyle name="常规 2 3 3 3 2" xfId="322"/>
    <cellStyle name="输入 2 3" xfId="323"/>
    <cellStyle name="标题 4 5 2" xfId="324"/>
    <cellStyle name="PSSpacer 2" xfId="325"/>
    <cellStyle name="Mon閠aire_!!!GO" xfId="326"/>
    <cellStyle name="常规 4 6" xfId="327"/>
    <cellStyle name="常规 101" xfId="328"/>
    <cellStyle name="部门 2 2 2" xfId="329"/>
    <cellStyle name="Input [yellow] 3 2" xfId="330"/>
    <cellStyle name="标题 4 7" xfId="331"/>
    <cellStyle name="差_M01-1 2" xfId="332"/>
    <cellStyle name="标题 5" xfId="333"/>
    <cellStyle name="常规 98" xfId="334"/>
    <cellStyle name="标题 5 2" xfId="335"/>
    <cellStyle name="强调文字颜色 6" xfId="336" builtinId="49"/>
    <cellStyle name="常规 18 3" xfId="337"/>
    <cellStyle name="标题 5 4" xfId="338"/>
    <cellStyle name="标题 7" xfId="339"/>
    <cellStyle name="标题 9" xfId="340"/>
    <cellStyle name="标题 3 3" xfId="341"/>
    <cellStyle name="Accent4" xfId="342"/>
    <cellStyle name="差 3 2 2" xfId="343"/>
    <cellStyle name="常规 3 5 2" xfId="344"/>
    <cellStyle name="常规 10 3" xfId="345"/>
    <cellStyle name="标题 3 4 3" xfId="346"/>
    <cellStyle name="标题 2 2 4" xfId="347"/>
    <cellStyle name="_ET_STYLE_NoName_00__Sheet3" xfId="348"/>
    <cellStyle name="常规 3 2 2" xfId="349"/>
    <cellStyle name="差_2008年地州对账表(国库资金）" xfId="350"/>
    <cellStyle name="Accent3 - 20%" xfId="351"/>
    <cellStyle name="标题 2 3 2 2" xfId="352"/>
    <cellStyle name="40% - 强调文字颜色 2" xfId="353" builtinId="35"/>
    <cellStyle name="百分比 9" xfId="354"/>
    <cellStyle name="标题1 2" xfId="355"/>
    <cellStyle name="千位分隔 2 2 3" xfId="356"/>
    <cellStyle name="PSHeading 5" xfId="357"/>
    <cellStyle name="部门 3 2" xfId="358"/>
    <cellStyle name="标题 1 2 3" xfId="359"/>
    <cellStyle name="Accent3 - 40% 3" xfId="360"/>
    <cellStyle name="输出 4 2 2" xfId="361"/>
    <cellStyle name="差 3 2" xfId="362"/>
    <cellStyle name="适中 3 2 2" xfId="363"/>
    <cellStyle name="常规 80" xfId="364"/>
    <cellStyle name="常规 75" xfId="365"/>
    <cellStyle name="千位分隔" xfId="366" builtinId="3"/>
    <cellStyle name="常规 3 2 2 2" xfId="367"/>
    <cellStyle name="差_2008年地州对账表(国库资金） 2" xfId="368"/>
    <cellStyle name="Accent5 7" xfId="369"/>
    <cellStyle name="常规 2 2 3 4" xfId="370"/>
    <cellStyle name="差_11大理 3" xfId="371"/>
    <cellStyle name="PSHeading 2 2 2" xfId="372"/>
    <cellStyle name="商品名称 4" xfId="373"/>
    <cellStyle name="常规 10 2 2 2" xfId="374"/>
    <cellStyle name="60% - 强调文字颜色 6 2 2 2" xfId="375"/>
    <cellStyle name="标题 3 4 2" xfId="376"/>
    <cellStyle name="常规 10 2" xfId="377"/>
    <cellStyle name="Millares_96 Risk" xfId="378"/>
    <cellStyle name="差 4 2 2" xfId="379"/>
    <cellStyle name="标题1 2 2" xfId="380"/>
    <cellStyle name="百分比 9 2" xfId="381"/>
    <cellStyle name="差_0502通海县 2 2" xfId="382"/>
    <cellStyle name="强调文字颜色 3" xfId="383" builtinId="37"/>
    <cellStyle name="40% - 强调文字颜色 3 3" xfId="384"/>
    <cellStyle name="警告文本 5 3" xfId="385"/>
    <cellStyle name="PSDec 2" xfId="386"/>
    <cellStyle name="差_0605石屏县" xfId="387"/>
    <cellStyle name="链接单元格 4 4" xfId="388"/>
    <cellStyle name="差_Book1" xfId="389"/>
    <cellStyle name="标题 5 3" xfId="390"/>
    <cellStyle name="常规 5 42" xfId="391"/>
    <cellStyle name="常规 18 2" xfId="392"/>
    <cellStyle name="40% - 强调文字颜色 3 2 2" xfId="393"/>
    <cellStyle name="差 3 3" xfId="394"/>
    <cellStyle name="寘嬫愗傝 [0.00]_Region Orders (2)" xfId="395"/>
    <cellStyle name="40% - 强调文字颜色 1 2 2" xfId="396"/>
    <cellStyle name="常规 13" xfId="397"/>
    <cellStyle name="Accent6 - 20% 2 2" xfId="398"/>
    <cellStyle name="适中 3 2" xfId="399"/>
    <cellStyle name="差 3" xfId="400"/>
    <cellStyle name="借出原因 2 2 2" xfId="401"/>
    <cellStyle name="常规 4 5" xfId="402"/>
    <cellStyle name="常规 100" xfId="403"/>
    <cellStyle name="标题 4 3" xfId="404"/>
    <cellStyle name="常规 17 2" xfId="405"/>
    <cellStyle name="Accent2 - 40%" xfId="406"/>
    <cellStyle name="60% - 强调文字颜色 1 3" xfId="407"/>
    <cellStyle name="常规 2 3 3" xfId="408"/>
    <cellStyle name="编号 3 2" xfId="409"/>
    <cellStyle name="标题 4 6" xfId="410"/>
    <cellStyle name="适中 8" xfId="411"/>
    <cellStyle name="好 2 4" xfId="412"/>
    <cellStyle name="百分比 4" xfId="413"/>
    <cellStyle name="常规 2 4" xfId="414"/>
    <cellStyle name="60% - 强调文字颜色 2" xfId="415" builtinId="36"/>
    <cellStyle name="标题1 3 2" xfId="416"/>
    <cellStyle name="适中" xfId="417" builtinId="28"/>
    <cellStyle name="强调文字颜色 1" xfId="418" builtinId="29"/>
    <cellStyle name="百分比 7 2" xfId="419"/>
    <cellStyle name="标题 4" xfId="420" builtinId="19"/>
    <cellStyle name="百分比 4 2" xfId="421"/>
    <cellStyle name="百分比 2 4 4" xfId="422"/>
    <cellStyle name="常规 14 2" xfId="423"/>
    <cellStyle name="标题 1 3" xfId="424"/>
    <cellStyle name="编号 2 3" xfId="425"/>
    <cellStyle name="千位[0]_ 方正PC" xfId="426"/>
    <cellStyle name="常规 2 2 8" xfId="427"/>
    <cellStyle name="Normal 2" xfId="428"/>
    <cellStyle name="常规 19 10" xfId="429"/>
    <cellStyle name="Normal_!!!GO" xfId="430"/>
    <cellStyle name="标题 4 2" xfId="431"/>
    <cellStyle name="输入" xfId="432" builtinId="20"/>
    <cellStyle name="输入 2 4" xfId="433"/>
    <cellStyle name="编号 2 2" xfId="434"/>
    <cellStyle name="常规 11 3 2" xfId="435"/>
    <cellStyle name="PSSpacer" xfId="436"/>
    <cellStyle name="标题1 2 2 2" xfId="437"/>
    <cellStyle name="差 3 4" xfId="438"/>
    <cellStyle name="差 2 2" xfId="439"/>
    <cellStyle name="6mal" xfId="440"/>
    <cellStyle name="常规 2 3" xfId="441"/>
    <cellStyle name="60% - 强调文字颜色 1" xfId="442" builtinId="32"/>
    <cellStyle name="Accent3 - 20% 2 2" xfId="443"/>
    <cellStyle name="检查单元格 6" xfId="444"/>
    <cellStyle name="标题 2 3 2" xfId="445"/>
    <cellStyle name="常规 15 2 2" xfId="446"/>
    <cellStyle name="差_M01-1" xfId="447"/>
    <cellStyle name="常规 2 2 11 2" xfId="448"/>
    <cellStyle name="常规 17" xfId="449"/>
    <cellStyle name="常规 22" xfId="450"/>
    <cellStyle name="强调文字颜色 6 2 3" xfId="451"/>
    <cellStyle name="千位分隔 4 6 2 2" xfId="452"/>
    <cellStyle name="差 2" xfId="453"/>
    <cellStyle name="百分比 2 4 3 2" xfId="454"/>
    <cellStyle name="差_1110洱源" xfId="455"/>
    <cellStyle name="20% - 强调文字颜色 6 2 2" xfId="456"/>
    <cellStyle name="常规 14" xfId="457"/>
    <cellStyle name="常规 9 2 3 3" xfId="458"/>
    <cellStyle name="强调文字颜色 4" xfId="459" builtinId="41"/>
    <cellStyle name="输出 2" xfId="460"/>
    <cellStyle name="差_2008年地州对账表(国库资金） 3" xfId="461"/>
    <cellStyle name="常规 15 2" xfId="462"/>
    <cellStyle name="差_2007年地州资金往来对账表 3" xfId="463"/>
    <cellStyle name="常规 64 2" xfId="464"/>
    <cellStyle name="已访问的超链接" xfId="465" builtinId="9"/>
    <cellStyle name="汇总 7" xfId="466"/>
    <cellStyle name="标题 6 3" xfId="467"/>
    <cellStyle name="常规 19 2" xfId="468"/>
    <cellStyle name="标题 3" xfId="469" builtinId="18"/>
    <cellStyle name="Accent2 2 2" xfId="470"/>
    <cellStyle name="计算" xfId="471" builtinId="22"/>
    <cellStyle name="RowLevel_0" xfId="472"/>
    <cellStyle name="Header1" xfId="473"/>
    <cellStyle name="Millares [0]_96 Risk" xfId="474"/>
    <cellStyle name="60% - 强调文字颜色 1 2 3" xfId="475"/>
    <cellStyle name="常规 2 3 2 3" xfId="476"/>
    <cellStyle name="百分比 2 10" xfId="477"/>
    <cellStyle name="40% - 强调文字颜色 6 2 2" xfId="478"/>
    <cellStyle name="Accent5 - 20% 2" xfId="479"/>
    <cellStyle name="PSHeading 2 3" xfId="480"/>
    <cellStyle name="好_0605石屏县" xfId="481"/>
    <cellStyle name="标题1 2 3" xfId="482"/>
    <cellStyle name="输入 4 3" xfId="483"/>
    <cellStyle name="链接单元格 2 3" xfId="484"/>
    <cellStyle name="差_0605石屏县 3" xfId="485"/>
    <cellStyle name="注释 4 2" xfId="486"/>
    <cellStyle name="差 7" xfId="487"/>
    <cellStyle name="60% - 强调文字颜色 5 2 3" xfId="488"/>
    <cellStyle name="差 5 2" xfId="489"/>
    <cellStyle name="_20100326高清市院遂宁检察院1080P配置清单26日改" xfId="490"/>
    <cellStyle name="差" xfId="491" builtinId="27"/>
    <cellStyle name="百分比 2 4 3" xfId="492"/>
    <cellStyle name="20% - 强调文字颜色 3" xfId="493" builtinId="38"/>
    <cellStyle name="超链接" xfId="494" builtinId="8"/>
    <cellStyle name="常规 3 3" xfId="495"/>
    <cellStyle name="百分比 2 8 2" xfId="496"/>
    <cellStyle name="0,0_x005f_x000d__x005f_x000a_NA_x005f_x000d__x005f_x000a_" xfId="497"/>
    <cellStyle name="_关闭破产企业已移交地方管理中小学校退休教师情况明细表(1)" xfId="498"/>
    <cellStyle name="60% - 强调文字颜色 6 2 3" xfId="499"/>
    <cellStyle name="Accent5" xfId="500"/>
    <cellStyle name="Accent4 2" xfId="501"/>
    <cellStyle name="捠壿 [0.00]_Region Orders (2)" xfId="502"/>
    <cellStyle name="差 9" xfId="503"/>
    <cellStyle name="汇总 2 5" xfId="504"/>
    <cellStyle name="Accent3 - 40% 2 2" xfId="505"/>
    <cellStyle name="强调文字颜色 2 3" xfId="506"/>
    <cellStyle name="检查单元格" xfId="507" builtinId="23"/>
    <cellStyle name="常规 11 2" xfId="508"/>
    <cellStyle name="链接单元格 4" xfId="509"/>
    <cellStyle name="Accent5 - 40% 3" xfId="510"/>
    <cellStyle name="注释" xfId="511" builtinId="10"/>
    <cellStyle name="差_M01-1 2 2" xfId="512"/>
    <cellStyle name="Accent3 - 60% 3" xfId="513"/>
    <cellStyle name="常规 104" xfId="514"/>
    <cellStyle name="常规 17 2 2" xfId="515"/>
    <cellStyle name="标题 4 3 2" xfId="516"/>
    <cellStyle name="差 8" xfId="517"/>
    <cellStyle name="差_2007年地州资金往来对账表" xfId="518"/>
    <cellStyle name="60% - 强调文字颜色 5 3" xfId="519"/>
    <cellStyle name="常规 2 7 3" xfId="520"/>
    <cellStyle name="标题 2 6" xfId="521"/>
    <cellStyle name="Input [yellow] 2 2 2" xfId="522"/>
    <cellStyle name="no dec 2 2" xfId="523"/>
    <cellStyle name="常规 106" xfId="524"/>
    <cellStyle name="Accent5 6" xfId="525"/>
    <cellStyle name="常规 2 2 3 3" xfId="526"/>
    <cellStyle name="差_11大理 2" xfId="527"/>
    <cellStyle name="标题 3 3 3" xfId="528"/>
    <cellStyle name="Input Cells" xfId="529"/>
    <cellStyle name="常规 20" xfId="530"/>
    <cellStyle name="常规 15" xfId="531"/>
    <cellStyle name="20% - 强调文字颜色 2 2" xfId="532"/>
    <cellStyle name="强调文字颜色 2 3 2" xfId="533"/>
    <cellStyle name="标题 2 3 4" xfId="534"/>
    <cellStyle name="检查单元格 2" xfId="535"/>
    <cellStyle name="Accent3 4" xfId="536"/>
    <cellStyle name="千位分隔 8" xfId="537"/>
    <cellStyle name="40% - 强调文字颜色 4" xfId="538" builtinId="43"/>
    <cellStyle name="标题 6" xfId="539"/>
    <cellStyle name="注释 8" xfId="540"/>
    <cellStyle name="好_M01-1 3" xfId="541"/>
    <cellStyle name="Accent1 3 2" xfId="542"/>
    <cellStyle name="输出 4 4" xfId="543"/>
    <cellStyle name="常规 15 3" xfId="544"/>
    <cellStyle name="Accent5 - 20% 3" xfId="545"/>
    <cellStyle name="强调文字颜色 2 2 2 2" xfId="546"/>
    <cellStyle name="货币[0]" xfId="547" builtinId="7"/>
    <cellStyle name="_ET_STYLE_NoName_00__Book1" xfId="548"/>
    <cellStyle name="20% - 强调文字颜色 5" xfId="549" builtinId="46"/>
    <cellStyle name="常规 2 3 2 4" xfId="550"/>
    <cellStyle name="百分比 2 11" xfId="551"/>
    <cellStyle name="差_1110洱源 2 2" xfId="552"/>
    <cellStyle name="千位分隔 2 2 2 2" xfId="553"/>
    <cellStyle name="百分比 8 2" xfId="554"/>
    <cellStyle name="40% - 强调文字颜色 5" xfId="555" builtinId="47"/>
    <cellStyle name="汇总 3 2 2" xfId="556"/>
    <cellStyle name="差 4 3" xfId="557"/>
    <cellStyle name="标题1 3" xfId="558"/>
    <cellStyle name="Accent4 3" xfId="559"/>
    <cellStyle name="Accent6" xfId="560"/>
    <cellStyle name="注释 9" xfId="561"/>
    <cellStyle name="20% - 强调文字颜色 6" xfId="562" builtinId="50"/>
    <cellStyle name="标题 4 4 2 2" xfId="563"/>
    <cellStyle name="差_2007年地州资金往来对账表 2" xfId="564"/>
    <cellStyle name="60% - 强调文字颜色 5 3 2" xfId="565"/>
    <cellStyle name="常规 2 7 3 2" xfId="566"/>
    <cellStyle name="汇总 2 4 2" xfId="567"/>
    <cellStyle name="New Times Roman" xfId="568"/>
    <cellStyle name="常规 2 3 2 4 2" xfId="569"/>
    <cellStyle name="百分比 2 11 2" xfId="570"/>
    <cellStyle name="Input [yellow] 2 4" xfId="571"/>
    <cellStyle name="常规_exceltmp1 2" xfId="572"/>
    <cellStyle name="Accent3 6" xfId="573"/>
    <cellStyle name="Accent3 4 2" xfId="574"/>
    <cellStyle name="百分比 10" xfId="575"/>
    <cellStyle name="千位分隔 8 2" xfId="576"/>
    <cellStyle name="40% - 强调文字颜色 6" xfId="577" builtinId="51"/>
    <cellStyle name="汇总 3 2 3" xfId="578"/>
    <cellStyle name="常规 9 4 3" xfId="579"/>
    <cellStyle name="差_Book1 2" xfId="580"/>
    <cellStyle name="注释 4" xfId="581"/>
    <cellStyle name="常规 11 4" xfId="582"/>
    <cellStyle name="编号 3" xfId="583"/>
    <cellStyle name="注释 3 2 2" xfId="584"/>
    <cellStyle name="t 2" xfId="585"/>
    <cellStyle name="常规 13 2" xfId="586"/>
    <cellStyle name="60% - 强调文字颜色 6 2 2" xfId="587"/>
    <cellStyle name="PSHeading 2 2 3" xfId="588"/>
    <cellStyle name="常规 18" xfId="589"/>
    <cellStyle name="常规 23" xfId="590"/>
    <cellStyle name="标题 6 2" xfId="591"/>
    <cellStyle name="标题 2" xfId="592" builtinId="17"/>
    <cellStyle name="百分比 2 3 2 2 2" xfId="593"/>
    <cellStyle name="标题 4 3 2 2" xfId="594"/>
    <cellStyle name="百分比 6 2" xfId="595"/>
    <cellStyle name="PSHeading 2 2" xfId="596"/>
    <cellStyle name="Percent_!!!GO" xfId="597"/>
    <cellStyle name="解释性文本" xfId="598" builtinId="53"/>
    <cellStyle name="百分比 4 2 2" xfId="599"/>
    <cellStyle name="警告文本 2 2" xfId="600"/>
    <cellStyle name="常规 107" xfId="601"/>
    <cellStyle name="常规 105" xfId="602"/>
    <cellStyle name="常规 102" xfId="603"/>
    <cellStyle name="常规 4 7" xfId="604"/>
    <cellStyle name="Accent2 - 60% 3" xfId="605"/>
    <cellStyle name="常规 10" xfId="606"/>
    <cellStyle name="标题 1 4 2 2" xfId="607"/>
    <cellStyle name="Accent1 7" xfId="608"/>
    <cellStyle name="PSHeading 3 3" xfId="609"/>
    <cellStyle name="部门 3" xfId="610"/>
    <cellStyle name="标题 1 3 2 2" xfId="611"/>
    <cellStyle name="常规 65" xfId="612"/>
    <cellStyle name="常规 70" xfId="613"/>
    <cellStyle name="编号 4" xfId="614"/>
    <cellStyle name="编号 2 2 2" xfId="615"/>
    <cellStyle name="解释性文本 8" xfId="616"/>
    <cellStyle name="60% - 强调文字颜色 2 2 3" xfId="617"/>
    <cellStyle name="常规 2 4 2 3" xfId="618"/>
    <cellStyle name="常规 109" xfId="619"/>
    <cellStyle name="百分比 3 3 2" xfId="620"/>
    <cellStyle name="百分比 8" xfId="621"/>
    <cellStyle name="千位分隔 2 2 2" xfId="622"/>
    <cellStyle name="注释 7" xfId="623"/>
    <cellStyle name="强调文字颜色 4 3" xfId="624"/>
    <cellStyle name="数量 2" xfId="625"/>
    <cellStyle name="百分比 7" xfId="626"/>
    <cellStyle name="60% - 强调文字颜色 3" xfId="627" builtinId="40"/>
    <cellStyle name="常规 2 5" xfId="628"/>
    <cellStyle name="Input [yellow] 3" xfId="629"/>
    <cellStyle name="部门 2 2" xfId="630"/>
    <cellStyle name="百分比 6" xfId="631"/>
    <cellStyle name="PSHeading 2" xfId="632"/>
    <cellStyle name="百分比 5" xfId="633"/>
    <cellStyle name="适中 9" xfId="634"/>
    <cellStyle name="差 2 4" xfId="635"/>
    <cellStyle name="百分比 2 9 2 2" xfId="636"/>
    <cellStyle name="好 4 4" xfId="637"/>
    <cellStyle name="Accent1 9" xfId="638"/>
    <cellStyle name="Standard_AREAS" xfId="639"/>
    <cellStyle name="差_0605石屏 3" xfId="640"/>
    <cellStyle name="20% - 强调文字颜色 5 2 2" xfId="641"/>
    <cellStyle name="标题 2 4 4" xfId="642"/>
    <cellStyle name="Accent1 - 20%" xfId="643"/>
    <cellStyle name="百分比 2 3 2 3" xfId="644"/>
    <cellStyle name="PSDate 2" xfId="645"/>
    <cellStyle name="百分比 2 6 2" xfId="646"/>
    <cellStyle name="Input [yellow] 2 5" xfId="647"/>
    <cellStyle name="常规 67" xfId="648"/>
    <cellStyle name="常规 72" xfId="649"/>
    <cellStyle name="百分比 2 6" xfId="650"/>
    <cellStyle name="常规 11" xfId="651"/>
    <cellStyle name="强调文字颜色 2" xfId="652" builtinId="33"/>
    <cellStyle name="Accent6 - 20% 2" xfId="653"/>
    <cellStyle name="40% - 强调文字颜色 1 2" xfId="654"/>
    <cellStyle name="表标题" xfId="655"/>
    <cellStyle name="20% - 强调文字颜色 4 2" xfId="656"/>
    <cellStyle name="常规 2 3 2 3 2" xfId="657"/>
    <cellStyle name="百分比 2 10 2" xfId="658"/>
    <cellStyle name="标题 3 2 4" xfId="659"/>
    <cellStyle name="部门 2" xfId="660"/>
    <cellStyle name="常规 2 16" xfId="661"/>
    <cellStyle name="差_0502通海县 2" xfId="662"/>
    <cellStyle name="标题 1 3 3" xfId="663"/>
    <cellStyle name="差_0605石屏 2 2" xfId="664"/>
    <cellStyle name="百分比 2 4 2 2" xfId="665"/>
    <cellStyle name="输入 2" xfId="666"/>
    <cellStyle name="标题 4 2 2" xfId="667"/>
    <cellStyle name="百分比 2 4 2" xfId="668"/>
    <cellStyle name="差_0605石屏 2" xfId="669"/>
    <cellStyle name="Input [yellow] 6" xfId="670"/>
    <cellStyle name="常规 97" xfId="671"/>
    <cellStyle name="Header2 3 2" xfId="672"/>
    <cellStyle name="PSHeading 3" xfId="673"/>
    <cellStyle name="常规 2 4 2 3 2" xfId="674"/>
    <cellStyle name="部门" xfId="675"/>
    <cellStyle name="PSHeading" xfId="676"/>
    <cellStyle name="输入 2 2" xfId="677"/>
    <cellStyle name="标题 4 2 2 2" xfId="678"/>
    <cellStyle name="PSChar 2" xfId="679"/>
    <cellStyle name="常规 95" xfId="680"/>
    <cellStyle name="部门 2 3" xfId="681"/>
    <cellStyle name="Input [yellow] 4" xfId="682"/>
    <cellStyle name="Percent [2]" xfId="683"/>
    <cellStyle name="输出 4 2" xfId="684"/>
    <cellStyle name="注释 5 3" xfId="685"/>
    <cellStyle name="Normal" xfId="686"/>
    <cellStyle name="标题 11" xfId="687"/>
    <cellStyle name="好 3 3" xfId="688"/>
    <cellStyle name="差_2007年地州资金往来对账表 2 2" xfId="689"/>
    <cellStyle name="常规 8" xfId="690"/>
    <cellStyle name="Input [yellow] 5" xfId="691"/>
    <cellStyle name="常规 96" xfId="692"/>
    <cellStyle name="标题 3 3 2" xfId="693"/>
    <cellStyle name="Input [yellow] 4 3" xfId="694"/>
    <cellStyle name="Input [yellow] 4 2" xfId="695"/>
    <cellStyle name="Input [yellow] 3 2 2" xfId="696"/>
    <cellStyle name="好 2 2 2" xfId="697"/>
    <cellStyle name="Input [yellow] 2 3 3" xfId="698"/>
    <cellStyle name="好 7" xfId="699"/>
    <cellStyle name="标题 3 4 2 2" xfId="700"/>
    <cellStyle name="Input [yellow] 2 3 2" xfId="701"/>
    <cellStyle name="标题 3 8" xfId="702"/>
    <cellStyle name="Input [yellow] 2 3" xfId="703"/>
    <cellStyle name="no dec 3" xfId="704"/>
    <cellStyle name="Input [yellow] 2 2 4" xfId="705"/>
    <cellStyle name="Input [yellow] 2 2 3" xfId="706"/>
    <cellStyle name="Accent1 - 60% 3" xfId="707"/>
    <cellStyle name="常规 10 2 2" xfId="708"/>
    <cellStyle name="常规 428" xfId="709"/>
    <cellStyle name="常规 433" xfId="710"/>
    <cellStyle name="百分比 2 5" xfId="711"/>
    <cellStyle name="常规 2 4 2" xfId="712"/>
    <cellStyle name="60% - 强调文字颜色 2 2" xfId="713"/>
    <cellStyle name="标题 7 2 2" xfId="714"/>
    <cellStyle name="Accent5 - 60%" xfId="715"/>
    <cellStyle name="_Book1_2 2 3" xfId="716"/>
    <cellStyle name="Accent4 - 20% 3" xfId="717"/>
    <cellStyle name="标题 2 4 2 2" xfId="718"/>
    <cellStyle name="常规 4 3 6" xfId="719"/>
    <cellStyle name="千位分隔 2 4 2" xfId="720"/>
    <cellStyle name="Accent4 - 60% 2 2" xfId="721"/>
    <cellStyle name="标题 4 4 3" xfId="722"/>
    <cellStyle name="Accent4 4" xfId="723"/>
    <cellStyle name="好_11大理 2 2" xfId="724"/>
    <cellStyle name="商品名称 2" xfId="725"/>
    <cellStyle name="商品名称 3" xfId="726"/>
    <cellStyle name="Accent3 - 20% 2" xfId="727"/>
    <cellStyle name="Currency1" xfId="728"/>
    <cellStyle name="差_0605石屏" xfId="729"/>
    <cellStyle name="常规 9 2 2 3" xfId="730"/>
    <cellStyle name="百分比 2 4" xfId="731"/>
    <cellStyle name="40% - 强调文字颜色 5 2" xfId="732"/>
    <cellStyle name="汇总 3 2 2 2" xfId="733"/>
    <cellStyle name="Accent5 - 20% 2 2" xfId="734"/>
    <cellStyle name="标题 1 8" xfId="735"/>
    <cellStyle name="Month 2" xfId="736"/>
    <cellStyle name="Accent5 8" xfId="737"/>
    <cellStyle name="常规 12 2" xfId="738"/>
    <cellStyle name="Accent5 - 60% 2" xfId="739"/>
    <cellStyle name="标题 1 2" xfId="740"/>
    <cellStyle name="Accent3 - 40%" xfId="741"/>
    <cellStyle name="Accent5 3" xfId="742"/>
    <cellStyle name="标题 1 4" xfId="743"/>
    <cellStyle name="标题 1 5" xfId="744"/>
    <cellStyle name="标题 2 8" xfId="745"/>
    <cellStyle name="Accent6 8" xfId="746"/>
    <cellStyle name="差_M01-1 3" xfId="747"/>
    <cellStyle name="好_M01-1 2" xfId="748"/>
    <cellStyle name="Input [yellow] 3 3" xfId="749"/>
    <cellStyle name="标题 4 8" xfId="750"/>
    <cellStyle name="Accent6 - 40%" xfId="751"/>
    <cellStyle name="Header2" xfId="752"/>
    <cellStyle name="Currency [0]_!!!GO" xfId="753"/>
    <cellStyle name="汇总 3 4" xfId="754"/>
    <cellStyle name="标题 8" xfId="755"/>
    <cellStyle name="Accent6 - 60%" xfId="756"/>
    <cellStyle name="标题 8 3" xfId="757"/>
    <cellStyle name="常规 26 2" xfId="758"/>
    <cellStyle name="Accent6 - 60% 3" xfId="759"/>
    <cellStyle name="Accent6 2 2" xfId="760"/>
    <cellStyle name="Accent6 3" xfId="761"/>
    <cellStyle name="Accent6 3 2" xfId="762"/>
    <cellStyle name="标题 2 4 2" xfId="763"/>
    <cellStyle name="千位分隔 2 4" xfId="764"/>
    <cellStyle name="常规 11 2 2" xfId="765"/>
    <cellStyle name="标题 2 5" xfId="766"/>
    <cellStyle name="Accent6 6" xfId="767"/>
    <cellStyle name="标题 2 7" xfId="768"/>
    <cellStyle name="Accent6 7" xfId="769"/>
    <cellStyle name="PSDate" xfId="770"/>
    <cellStyle name="Category 2" xfId="771"/>
    <cellStyle name="差_0605石屏县 2 2" xfId="772"/>
    <cellStyle name="百分比 2 7" xfId="773"/>
    <cellStyle name="常规 3 2 3 2" xfId="774"/>
    <cellStyle name="汇总 4 4" xfId="775"/>
    <cellStyle name="百分比 2 2 3" xfId="776"/>
    <cellStyle name="Accent4 - 40% 2" xfId="777"/>
    <cellStyle name="Accent5 4" xfId="778"/>
    <cellStyle name="Date 2" xfId="779"/>
    <cellStyle name="编号" xfId="780"/>
    <cellStyle name="Accent4 - 40% 2 2" xfId="781"/>
    <cellStyle name="Accent5 4 2" xfId="782"/>
    <cellStyle name="Date 2 2" xfId="783"/>
    <cellStyle name="常规 39" xfId="784"/>
    <cellStyle name="常规 44" xfId="785"/>
    <cellStyle name="百分比 2 8" xfId="786"/>
    <cellStyle name="百分比 2 2" xfId="787"/>
    <cellStyle name="汇总 4 5" xfId="788"/>
    <cellStyle name="百分比 2 2 4" xfId="789"/>
    <cellStyle name="常规 2 2 11" xfId="790"/>
    <cellStyle name="Accent3 - 20% 3" xfId="791"/>
    <cellStyle name="寘嬫愗傝_Region Orders (2)" xfId="792"/>
    <cellStyle name="超级链接 2 2" xfId="793"/>
    <cellStyle name="常规 3 4 2" xfId="794"/>
    <cellStyle name="百分比 2 9" xfId="795"/>
    <cellStyle name="Accent1 2" xfId="796"/>
    <cellStyle name="Header2 2 2" xfId="797"/>
    <cellStyle name="百分比 2 9 2" xfId="798"/>
    <cellStyle name="常规 4 3" xfId="799"/>
    <cellStyle name="Accent1 2 2" xfId="800"/>
    <cellStyle name="Header2 2 2 2" xfId="801"/>
    <cellStyle name="百分比 2 9 3" xfId="802"/>
    <cellStyle name="常规 4 4" xfId="803"/>
    <cellStyle name="解释性文本 5 2" xfId="804"/>
    <cellStyle name="Accent1 3" xfId="805"/>
    <cellStyle name="常规 4 3 2" xfId="806"/>
    <cellStyle name="Header2 2 3" xfId="807"/>
    <cellStyle name="Accent2 2" xfId="808"/>
    <cellStyle name="常规 19" xfId="809"/>
    <cellStyle name="常规 24" xfId="810"/>
    <cellStyle name="常规 19 2 2" xfId="811"/>
    <cellStyle name="常规 2" xfId="812"/>
    <cellStyle name="汇总 7 2" xfId="813"/>
    <cellStyle name="Input [yellow]" xfId="814"/>
    <cellStyle name="常规 2 11 2" xfId="815"/>
    <cellStyle name="好_0605石屏" xfId="816"/>
    <cellStyle name="Accent1 - 40% 2" xfId="817"/>
    <cellStyle name="Accent4 - 20% 2 2" xfId="818"/>
    <cellStyle name="_Book1_2 2 2 2" xfId="819"/>
    <cellStyle name="常规 2 12" xfId="820"/>
    <cellStyle name="检查单元格 2 2 2" xfId="821"/>
    <cellStyle name="适中 4 2" xfId="822"/>
    <cellStyle name="输出 5 2" xfId="823"/>
    <cellStyle name="t_HVAC Equipment (3) 2" xfId="824"/>
    <cellStyle name="Accent1 - 40% 2 2" xfId="825"/>
    <cellStyle name="常规 2 12 2" xfId="826"/>
    <cellStyle name="适中 4 2 2" xfId="827"/>
    <cellStyle name="Accent1 - 40% 3" xfId="828"/>
    <cellStyle name="常规 2 13" xfId="829"/>
    <cellStyle name="常规_2007年云南省向人大报送政府收支预算表格式编制过程表 2 2" xfId="830"/>
    <cellStyle name="强调文字颜色 5 2 2 2" xfId="831"/>
    <cellStyle name="适中 4 3" xfId="832"/>
    <cellStyle name="输出 5 3" xfId="833"/>
    <cellStyle name="常规 2 13 2" xfId="834"/>
    <cellStyle name="千位分隔 3 2 3" xfId="835"/>
    <cellStyle name="常规 2 14" xfId="836"/>
    <cellStyle name="常规 2 14 2" xfId="837"/>
    <cellStyle name="常规 2 15" xfId="838"/>
    <cellStyle name="常规 2 2" xfId="839"/>
    <cellStyle name="常规 2 2 2" xfId="840"/>
    <cellStyle name="Accent4 5" xfId="841"/>
    <cellStyle name="常规 2 2 2 2" xfId="842"/>
    <cellStyle name="常规 2 2 2 2 2 2" xfId="843"/>
    <cellStyle name="常规 2 2 2 2 3" xfId="844"/>
    <cellStyle name="40% - 强调文字颜色 5 2 2" xfId="845"/>
    <cellStyle name="Accent4 6" xfId="846"/>
    <cellStyle name="常规 2 2 2 3" xfId="847"/>
    <cellStyle name="常规 2 2 2 3 2" xfId="848"/>
    <cellStyle name="Accent4 7" xfId="849"/>
    <cellStyle name="常规 2 2 2 4" xfId="850"/>
    <cellStyle name="常规 2 2 2 4 2" xfId="851"/>
    <cellStyle name="常规 2 2 3" xfId="852"/>
    <cellStyle name="Accent4 - 40% 3" xfId="853"/>
    <cellStyle name="Date 3" xfId="854"/>
    <cellStyle name="Accent5 5" xfId="855"/>
    <cellStyle name="常规 2 2 3 2" xfId="856"/>
    <cellStyle name="分级显示行_1_Book1" xfId="857"/>
    <cellStyle name="Accent5 5 2" xfId="858"/>
    <cellStyle name="常规 2 2 3 2 2" xfId="859"/>
    <cellStyle name="常规 2 2 4" xfId="860"/>
    <cellStyle name="常规 2 2 5 2" xfId="861"/>
    <cellStyle name="常规 2 2 6" xfId="862"/>
    <cellStyle name="常规 2 2 6 2" xfId="863"/>
    <cellStyle name="常规 2 2 7" xfId="864"/>
    <cellStyle name="60% - 强调文字颜色 1 2" xfId="865"/>
    <cellStyle name="常规 2 3 2" xfId="866"/>
    <cellStyle name="60% - 强调文字颜色 1 2 2" xfId="867"/>
    <cellStyle name="常规 2 3 2 2" xfId="868"/>
    <cellStyle name="20% - 强调文字颜色 1" xfId="869" builtinId="30"/>
    <cellStyle name="60% - 强调文字颜色 1 2 2 2" xfId="870"/>
    <cellStyle name="常规 2 3 2 2 2" xfId="871"/>
    <cellStyle name="20% - 强调文字颜色 1 2" xfId="872"/>
    <cellStyle name="常规 2 3 2 2 2 2" xfId="873"/>
    <cellStyle name="常规 439" xfId="874"/>
    <cellStyle name="常规 444" xfId="875"/>
    <cellStyle name="常规 8 4" xfId="876"/>
    <cellStyle name="20% - 强调文字颜色 2" xfId="877" builtinId="34"/>
    <cellStyle name="常规 2 3 2 2 3" xfId="878"/>
    <cellStyle name="百分比 2 12" xfId="879"/>
    <cellStyle name="常规 2 3 2 5" xfId="880"/>
    <cellStyle name="注释 2" xfId="881"/>
    <cellStyle name="常规 2 3 2 6" xfId="882"/>
    <cellStyle name="常规 2 3 4" xfId="883"/>
    <cellStyle name="_Book1_2 4" xfId="884"/>
    <cellStyle name="常规 2 3 4 2" xfId="885"/>
    <cellStyle name="常规 2 3 5" xfId="886"/>
    <cellStyle name="常规 2 3 5 2" xfId="887"/>
    <cellStyle name="检查单元格 2 3" xfId="888"/>
    <cellStyle name="适中 5" xfId="889"/>
    <cellStyle name="输出 6" xfId="890"/>
    <cellStyle name="常规 2 3 6" xfId="891"/>
    <cellStyle name="Milliers_!!!GO" xfId="892"/>
    <cellStyle name="常规 2 3 7" xfId="893"/>
    <cellStyle name="60% - 强调文字颜色 2 2 2 2" xfId="894"/>
    <cellStyle name="40% - 强调文字颜色 6 3" xfId="895"/>
    <cellStyle name="常规 2 4 2 2 2" xfId="896"/>
    <cellStyle name="PSInt" xfId="897"/>
    <cellStyle name="60% - 强调文字颜色 2 3" xfId="898"/>
    <cellStyle name="常规 2 4 3" xfId="899"/>
    <cellStyle name="后继超级链接" xfId="900"/>
    <cellStyle name="60% - 强调文字颜色 2 3 2" xfId="901"/>
    <cellStyle name="Accent4 - 60% 3" xfId="902"/>
    <cellStyle name="PSInt 2" xfId="903"/>
    <cellStyle name="常规 2 4 3 2" xfId="904"/>
    <cellStyle name="后继超级链接 2" xfId="905"/>
    <cellStyle name="常规 2 4 4" xfId="906"/>
    <cellStyle name="常规 2 4 4 2" xfId="907"/>
    <cellStyle name="PSChar" xfId="908"/>
    <cellStyle name="常规 2 4 5" xfId="909"/>
    <cellStyle name="计算 4 2 2" xfId="910"/>
    <cellStyle name="常规 2 4 6" xfId="911"/>
    <cellStyle name="60% - 强调文字颜色 3 2" xfId="912"/>
    <cellStyle name="常规 2 5 2" xfId="913"/>
    <cellStyle name="60% - 强调文字颜色 3 2 2" xfId="914"/>
    <cellStyle name="常规 2 5 2 2" xfId="915"/>
    <cellStyle name="60% - 强调文字颜色 3 2 2 2" xfId="916"/>
    <cellStyle name="常规 2 5 2 2 2" xfId="917"/>
    <cellStyle name="60% - 强调文字颜色 3 2 3" xfId="918"/>
    <cellStyle name="常规 2 5 2 3" xfId="919"/>
    <cellStyle name="常规 2 5 4" xfId="920"/>
    <cellStyle name="常规 2 5 4 2" xfId="921"/>
    <cellStyle name="计算 5" xfId="922"/>
    <cellStyle name="Header2 3" xfId="923"/>
    <cellStyle name="常规 49" xfId="924"/>
    <cellStyle name="常规 54" xfId="925"/>
    <cellStyle name="捠壿_Region Orders (2)" xfId="926"/>
    <cellStyle name="常规 2 5 5" xfId="927"/>
    <cellStyle name="注释 2 2" xfId="928"/>
    <cellStyle name="常规 2 5 6" xfId="929"/>
    <cellStyle name="汇总 2 2 2" xfId="930"/>
    <cellStyle name="注释 2 3" xfId="931"/>
    <cellStyle name="60% - 强调文字颜色 4" xfId="932" builtinId="44"/>
    <cellStyle name="常规 2 6" xfId="933"/>
    <cellStyle name="60% - 强调文字颜色 4 3" xfId="934"/>
    <cellStyle name="常规 431" xfId="935"/>
    <cellStyle name="常规 2 6 3" xfId="936"/>
    <cellStyle name="常规 2 6 4 2" xfId="937"/>
    <cellStyle name="60% - 强调文字颜色 5" xfId="938" builtinId="48"/>
    <cellStyle name="常规 2 7" xfId="939"/>
    <cellStyle name="60% - 强调文字颜色 5 2" xfId="940"/>
    <cellStyle name="常规 2 7 2" xfId="941"/>
    <cellStyle name="60% - 强调文字颜色 6" xfId="942" builtinId="52"/>
    <cellStyle name="常规 2 8" xfId="943"/>
    <cellStyle name="60% - 强调文字颜色 6 2" xfId="944"/>
    <cellStyle name="常规 2 8 2" xfId="945"/>
    <cellStyle name="常规 2 9" xfId="946"/>
    <cellStyle name="常规 2 9 2" xfId="947"/>
    <cellStyle name="常规 2 9 2 2" xfId="948"/>
    <cellStyle name="常规 2 9 3" xfId="949"/>
    <cellStyle name="超链接 3 2" xfId="950"/>
    <cellStyle name="常规 2 9 3 2" xfId="951"/>
    <cellStyle name="百分比 3 2 2" xfId="952"/>
    <cellStyle name="百分比 2 3 4 2" xfId="953"/>
    <cellStyle name="常规 2 9 4" xfId="954"/>
    <cellStyle name="常规 25" xfId="955"/>
    <cellStyle name="常规 30" xfId="956"/>
    <cellStyle name="常规 26" xfId="957"/>
    <cellStyle name="常规 31" xfId="958"/>
    <cellStyle name="常规 6 3 2 2" xfId="959"/>
    <cellStyle name="常规 10 2_报预算局：2016年云南省及省本级1-7月社保基金预算执行情况表（0823）" xfId="960"/>
    <cellStyle name="常规 27" xfId="961"/>
    <cellStyle name="常规 32" xfId="962"/>
    <cellStyle name="解释性文本 3 2" xfId="963"/>
    <cellStyle name="常规 28" xfId="964"/>
    <cellStyle name="常规 33" xfId="965"/>
    <cellStyle name="解释性文本 3 3" xfId="966"/>
    <cellStyle name="常规 29" xfId="967"/>
    <cellStyle name="常规 34" xfId="968"/>
    <cellStyle name="解释性文本 3 4" xfId="969"/>
    <cellStyle name="常规 3" xfId="970"/>
    <cellStyle name="常规 3 2" xfId="971"/>
    <cellStyle name="常规 3 2 3" xfId="972"/>
    <cellStyle name="常规 3 2 4" xfId="973"/>
    <cellStyle name="Comma [0]_!!!GO" xfId="974"/>
    <cellStyle name="常规 3 2 4 2" xfId="975"/>
    <cellStyle name="差 4" xfId="976"/>
    <cellStyle name="Accent5 - 40% 2 2" xfId="977"/>
    <cellStyle name="链接单元格 3 2" xfId="978"/>
    <cellStyle name="输入 5 2" xfId="979"/>
    <cellStyle name="常规 3 3 2" xfId="980"/>
    <cellStyle name="常规 3 3 2 2" xfId="981"/>
    <cellStyle name="常规 3 3 2 3" xfId="982"/>
    <cellStyle name="常规 3 3 3" xfId="983"/>
    <cellStyle name="常规 3 3 3 2" xfId="984"/>
    <cellStyle name="常规 448" xfId="985"/>
    <cellStyle name="普通_97-917" xfId="986"/>
    <cellStyle name="_ET_STYLE_NoName_00__Book1_1 2 2" xfId="987"/>
    <cellStyle name="常规 3 3 4" xfId="988"/>
    <cellStyle name="常规 3 3 4 2" xfId="989"/>
    <cellStyle name="_ET_STYLE_NoName_00__Book1_1 2 3" xfId="990"/>
    <cellStyle name="常规 3 3 5" xfId="991"/>
    <cellStyle name="链接单元格 4 2" xfId="992"/>
    <cellStyle name="链接单元格 4 2 2" xfId="993"/>
    <cellStyle name="常规 3 3 6" xfId="994"/>
    <cellStyle name="链接单元格 4 3" xfId="995"/>
    <cellStyle name="常规 3 4" xfId="996"/>
    <cellStyle name="常规 3 4 3" xfId="997"/>
    <cellStyle name="常规 3 5" xfId="998"/>
    <cellStyle name="常规 3 6" xfId="999"/>
    <cellStyle name="常规 11 3" xfId="1000"/>
    <cellStyle name="常规 3 6 2" xfId="1001"/>
    <cellStyle name="常规 3 7" xfId="1002"/>
    <cellStyle name="常规 3 8" xfId="1003"/>
    <cellStyle name="常规 35" xfId="1004"/>
    <cellStyle name="常规 40" xfId="1005"/>
    <cellStyle name="Accent4 - 40%" xfId="1006"/>
    <cellStyle name="Date" xfId="1007"/>
    <cellStyle name="常规 36" xfId="1008"/>
    <cellStyle name="常规 41" xfId="1009"/>
    <cellStyle name="常规 38" xfId="1010"/>
    <cellStyle name="常规 43" xfId="1011"/>
    <cellStyle name="常规 4 2 2" xfId="1012"/>
    <cellStyle name="好 3 4" xfId="1013"/>
    <cellStyle name="常规 4 2 2 2" xfId="1014"/>
    <cellStyle name="常规 4 2 2 2 2" xfId="1015"/>
    <cellStyle name="常规 4 2 2 3" xfId="1016"/>
    <cellStyle name="常规 4 2 2 4" xfId="1017"/>
    <cellStyle name="强调文字颜色 2 2 2" xfId="1018"/>
    <cellStyle name="常规 4 2 3" xfId="1019"/>
    <cellStyle name="常规 4 2 3 2" xfId="1020"/>
    <cellStyle name="常规 4 2 4" xfId="1021"/>
    <cellStyle name="常规 4 2 4 2" xfId="1022"/>
    <cellStyle name="常规 4 2 5" xfId="1023"/>
    <cellStyle name="常规 4 2 6" xfId="1024"/>
    <cellStyle name="千位分隔 2 3 2" xfId="1025"/>
    <cellStyle name="常规 4 3 2 2" xfId="1026"/>
    <cellStyle name="常规 4 3 2 3" xfId="1027"/>
    <cellStyle name="好_0605石屏 2 2" xfId="1028"/>
    <cellStyle name="常规 4 2" xfId="1029"/>
    <cellStyle name="常规 4 3 2 4" xfId="1030"/>
    <cellStyle name="输出 7" xfId="1031"/>
    <cellStyle name="强调文字颜色 3 2 2" xfId="1032"/>
    <cellStyle name="Header2 2 4" xfId="1033"/>
    <cellStyle name="常规 4 3 3" xfId="1034"/>
    <cellStyle name="警告文本 2 2 2" xfId="1035"/>
    <cellStyle name="常规 4 3 3 2" xfId="1036"/>
    <cellStyle name="Accent2 - 60% 2" xfId="1037"/>
    <cellStyle name="常规 4 3 3 3" xfId="1038"/>
    <cellStyle name="常规 4 3 4" xfId="1039"/>
    <cellStyle name="40% - 强调文字颜色 3" xfId="1040" builtinId="39"/>
    <cellStyle name="常规 4 3 4 2" xfId="1041"/>
    <cellStyle name="常规 4 3 5" xfId="1042"/>
    <cellStyle name="适中 3 4" xfId="1043"/>
    <cellStyle name="强调 1 2" xfId="1044"/>
    <cellStyle name="常规 429" xfId="1045"/>
    <cellStyle name="常规 434" xfId="1046"/>
    <cellStyle name="60% - 强调文字颜色 4 2" xfId="1047"/>
    <cellStyle name="常规 2 6 2" xfId="1048"/>
    <cellStyle name="常规 430" xfId="1049"/>
    <cellStyle name="千位分隔 3 2 2" xfId="1050"/>
    <cellStyle name="Accent6 - 60% 2 2" xfId="1051"/>
    <cellStyle name="常规 435" xfId="1052"/>
    <cellStyle name="常规 440" xfId="1053"/>
    <cellStyle name="常规 436" xfId="1054"/>
    <cellStyle name="常规 441" xfId="1055"/>
    <cellStyle name="常规 442" xfId="1056"/>
    <cellStyle name="常规 8 2" xfId="1057"/>
    <cellStyle name="常规 443" xfId="1058"/>
    <cellStyle name="常规 8 3" xfId="1059"/>
    <cellStyle name="好 3 2 2" xfId="1060"/>
    <cellStyle name="好_1110洱源 3" xfId="1061"/>
    <cellStyle name="常规 449" xfId="1062"/>
    <cellStyle name="常规 45" xfId="1063"/>
    <cellStyle name="常规 50" xfId="1064"/>
    <cellStyle name="常规 450" xfId="1065"/>
    <cellStyle name="常规 451" xfId="1066"/>
    <cellStyle name="PSHeading 4" xfId="1067"/>
    <cellStyle name="借出原因" xfId="1068"/>
    <cellStyle name="常规 4 3 2 2 2" xfId="1069"/>
    <cellStyle name="常规 452" xfId="1070"/>
    <cellStyle name="Accent1 - 20% 2 2" xfId="1071"/>
    <cellStyle name="常规 47" xfId="1072"/>
    <cellStyle name="常规 52" xfId="1073"/>
    <cellStyle name="计算 3" xfId="1074"/>
    <cellStyle name="Header2 2" xfId="1075"/>
    <cellStyle name="常规 48" xfId="1076"/>
    <cellStyle name="常规 53" xfId="1077"/>
    <cellStyle name="计算 4" xfId="1078"/>
    <cellStyle name="常规 5 2" xfId="1079"/>
    <cellStyle name="常规 5 2 2" xfId="1080"/>
    <cellStyle name="常规 5 2 2 2" xfId="1081"/>
    <cellStyle name="输出 2 4" xfId="1082"/>
    <cellStyle name="常规 5 2 2 3" xfId="1083"/>
    <cellStyle name="标题 2 2" xfId="1084"/>
    <cellStyle name="常规 5 2 3" xfId="1085"/>
    <cellStyle name="标题 2 2 2" xfId="1086"/>
    <cellStyle name="常规 5 2 3 2" xfId="1087"/>
    <cellStyle name="适中 2 4" xfId="1088"/>
    <cellStyle name="输出 3 4" xfId="1089"/>
    <cellStyle name="标题 2 3" xfId="1090"/>
    <cellStyle name="常规 5 2 4" xfId="1091"/>
    <cellStyle name="标题 2 4" xfId="1092"/>
    <cellStyle name="常规 5 2 5" xfId="1093"/>
    <cellStyle name="常规 5 3" xfId="1094"/>
    <cellStyle name="常规 5 3 2" xfId="1095"/>
    <cellStyle name="常规 5 4" xfId="1096"/>
    <cellStyle name="常规 5 4 2" xfId="1097"/>
    <cellStyle name="常规 5 5" xfId="1098"/>
    <cellStyle name="计算 2 2 2" xfId="1099"/>
    <cellStyle name="Accent5 - 60% 3" xfId="1100"/>
    <cellStyle name="Header2 4" xfId="1101"/>
    <cellStyle name="常规 55" xfId="1102"/>
    <cellStyle name="常规 60" xfId="1103"/>
    <cellStyle name="计算 6" xfId="1104"/>
    <cellStyle name="Header2 5" xfId="1105"/>
    <cellStyle name="汇总" xfId="1106" builtinId="25"/>
    <cellStyle name="常规 56" xfId="1107"/>
    <cellStyle name="常规 61" xfId="1108"/>
    <cellStyle name="计算 7" xfId="1109"/>
    <cellStyle name="标题 7 2" xfId="1110"/>
    <cellStyle name="常规 57" xfId="1111"/>
    <cellStyle name="常规 62" xfId="1112"/>
    <cellStyle name="标题 7 3" xfId="1113"/>
    <cellStyle name="计算 8" xfId="1114"/>
    <cellStyle name="常规 58" xfId="1115"/>
    <cellStyle name="常规 63" xfId="1116"/>
    <cellStyle name="标题 7 4" xfId="1117"/>
    <cellStyle name="计算 9" xfId="1118"/>
    <cellStyle name="comma zerodec" xfId="1119"/>
    <cellStyle name="常规 6" xfId="1120"/>
    <cellStyle name="常规 6 2" xfId="1121"/>
    <cellStyle name="标题 1 5 3" xfId="1122"/>
    <cellStyle name="常规 6 2 2" xfId="1123"/>
    <cellStyle name="常规 6 3" xfId="1124"/>
    <cellStyle name="检查单元格 3 2 2" xfId="1125"/>
    <cellStyle name="常规 2 2 5" xfId="1126"/>
    <cellStyle name="常规 6 3 2" xfId="1127"/>
    <cellStyle name="常规 6 3 3" xfId="1128"/>
    <cellStyle name="警告文本 4 2 2" xfId="1129"/>
    <cellStyle name="常规 6 5" xfId="1130"/>
    <cellStyle name="常规 62 2" xfId="1131"/>
    <cellStyle name="常规 63 2" xfId="1132"/>
    <cellStyle name="常规 3 3 5 2" xfId="1133"/>
    <cellStyle name="汇总 8" xfId="1134"/>
    <cellStyle name="常规 68" xfId="1135"/>
    <cellStyle name="常规 73" xfId="1136"/>
    <cellStyle name="常规 69" xfId="1137"/>
    <cellStyle name="常规 74" xfId="1138"/>
    <cellStyle name="常规 7 2" xfId="1139"/>
    <cellStyle name="标题 2 5 3" xfId="1140"/>
    <cellStyle name="常规 7 2 2" xfId="1141"/>
    <cellStyle name="千位分隔 4 3" xfId="1142"/>
    <cellStyle name="常规 7 3 2" xfId="1143"/>
    <cellStyle name="千位分隔 5 3" xfId="1144"/>
    <cellStyle name="常规 7 4" xfId="1145"/>
    <cellStyle name="常规 76" xfId="1146"/>
    <cellStyle name="常规 81" xfId="1147"/>
    <cellStyle name="常规 77" xfId="1148"/>
    <cellStyle name="常规 82" xfId="1149"/>
    <cellStyle name="好_2007年地州资金往来对账表 2" xfId="1150"/>
    <cellStyle name="解释性文本 4 2" xfId="1151"/>
    <cellStyle name="警告文本" xfId="1152" builtinId="11"/>
    <cellStyle name="好_2007年地州资金往来对账表 3" xfId="1153"/>
    <cellStyle name="解释性文本 4 3" xfId="1154"/>
    <cellStyle name="常规 79" xfId="1155"/>
    <cellStyle name="常规 84" xfId="1156"/>
    <cellStyle name="解释性文本 4 4" xfId="1157"/>
    <cellStyle name="常规 85" xfId="1158"/>
    <cellStyle name="常规 90" xfId="1159"/>
    <cellStyle name="常规 86" xfId="1160"/>
    <cellStyle name="常规 91" xfId="1161"/>
    <cellStyle name="常规 87" xfId="1162"/>
    <cellStyle name="常规 92" xfId="1163"/>
    <cellStyle name="常规 9" xfId="1164"/>
    <cellStyle name="常规 9 2" xfId="1165"/>
    <cellStyle name="标题 4 5 3" xfId="1166"/>
    <cellStyle name="常规 9 2 2" xfId="1167"/>
    <cellStyle name="常规 9 2 2 2" xfId="1168"/>
    <cellStyle name="常规 9 2 2 2 3" xfId="1169"/>
    <cellStyle name="强调文字颜色 5 3 2" xfId="1170"/>
    <cellStyle name="常规 9 2 2 4" xfId="1171"/>
    <cellStyle name="输入 2 2 2" xfId="1172"/>
    <cellStyle name="常规 9 2 3" xfId="1173"/>
    <cellStyle name="常规 9 2 4" xfId="1174"/>
    <cellStyle name="常规 9 2 5" xfId="1175"/>
    <cellStyle name="常规 9 3" xfId="1176"/>
    <cellStyle name="常规 9 3 2" xfId="1177"/>
    <cellStyle name="常规 9 3 2 2" xfId="1178"/>
    <cellStyle name="输入 4 2" xfId="1179"/>
    <cellStyle name="常规 9 3 2 3" xfId="1180"/>
    <cellStyle name="常规 9 4" xfId="1181"/>
    <cellStyle name="Input [yellow] 3 2 3" xfId="1182"/>
    <cellStyle name="常规 9 4 2" xfId="1183"/>
    <cellStyle name="常规 9 5" xfId="1184"/>
    <cellStyle name="常规 9 6" xfId="1185"/>
    <cellStyle name="常规 9 7" xfId="1186"/>
    <cellStyle name="常规_2007年云南省向人大报送政府收支预算表格式编制过程表" xfId="1187"/>
    <cellStyle name="常规_2007年云南省向人大报送政府收支预算表格式编制过程表 2" xfId="1188"/>
    <cellStyle name="常规_2007年云南省向人大报送政府收支预算表格式编制过程表 2 2 2" xfId="1189"/>
    <cellStyle name="常规_exceltmp1" xfId="1190"/>
    <cellStyle name="超级链接" xfId="1191"/>
    <cellStyle name="好_M01-1 2 2" xfId="1192"/>
    <cellStyle name="超链接 2" xfId="1193"/>
    <cellStyle name="好 5 3" xfId="1194"/>
    <cellStyle name="超链接 2 2" xfId="1195"/>
    <cellStyle name="超链接 2 2 2" xfId="1196"/>
    <cellStyle name="超链接 3" xfId="1197"/>
    <cellStyle name="超链接 4" xfId="1198"/>
    <cellStyle name="_ET_STYLE_NoName_00_" xfId="1199"/>
    <cellStyle name="超链接 4 2" xfId="1200"/>
    <cellStyle name="分级显示列_1_Book1" xfId="1201"/>
    <cellStyle name="好 3 2" xfId="1202"/>
    <cellStyle name="检查单元格 3 4" xfId="1203"/>
    <cellStyle name="好 4" xfId="1204"/>
    <cellStyle name="好 4 2" xfId="1205"/>
    <cellStyle name="检查单元格 4 4" xfId="1206"/>
    <cellStyle name="Currency_!!!GO" xfId="1207"/>
    <cellStyle name="好 4 2 2" xfId="1208"/>
    <cellStyle name="好 4 3" xfId="1209"/>
    <cellStyle name="好 5 2" xfId="1210"/>
    <cellStyle name="好 6" xfId="1211"/>
    <cellStyle name="好 8" xfId="1212"/>
    <cellStyle name="好 9" xfId="1213"/>
    <cellStyle name="常规 37" xfId="1214"/>
    <cellStyle name="常规 42" xfId="1215"/>
    <cellStyle name="好_0502通海县" xfId="1216"/>
    <cellStyle name="Accent6 4" xfId="1217"/>
    <cellStyle name="好_0502通海县 2" xfId="1218"/>
    <cellStyle name="Accent6 4 2" xfId="1219"/>
    <cellStyle name="好_0502通海县 2 2" xfId="1220"/>
    <cellStyle name="Accent6 5" xfId="1221"/>
    <cellStyle name="常规 2 2 4 2" xfId="1222"/>
    <cellStyle name="好_0502通海县 3" xfId="1223"/>
    <cellStyle name="per.style" xfId="1224"/>
    <cellStyle name="常规 4" xfId="1225"/>
    <cellStyle name="好_0605石屏 2" xfId="1226"/>
    <cellStyle name="常规 5" xfId="1227"/>
    <cellStyle name="好_0605石屏 3" xfId="1228"/>
    <cellStyle name="好_0605石屏县 2" xfId="1229"/>
    <cellStyle name="千位分隔 3" xfId="1230"/>
    <cellStyle name="好_0605石屏县 2 2" xfId="1231"/>
    <cellStyle name="好_0605石屏县 3" xfId="1232"/>
    <cellStyle name="千位分隔 8 2 2" xfId="1233"/>
    <cellStyle name="Mon閠aire [0]_!!!GO" xfId="1234"/>
    <cellStyle name="好_11大理" xfId="1235"/>
    <cellStyle name="警告文本 6" xfId="1236"/>
    <cellStyle name="强调文字颜色 3 2 2 2" xfId="1237"/>
    <cellStyle name="好_11大理 2" xfId="1238"/>
    <cellStyle name="商品名称" xfId="1239"/>
    <cellStyle name="好_11大理 3" xfId="1240"/>
    <cellStyle name="解释性文本 4" xfId="1241"/>
    <cellStyle name="Moneda [0]_96 Risk" xfId="1242"/>
    <cellStyle name="好_2007年地州资金往来对账表 2 2" xfId="1243"/>
    <cellStyle name="解释性文本 4 2 2" xfId="1244"/>
    <cellStyle name="检查单元格 4 2 2" xfId="1245"/>
    <cellStyle name="常规 3 2 5" xfId="1246"/>
    <cellStyle name="好_1110洱源 2" xfId="1247"/>
    <cellStyle name="好_2008年地州对账表(国库资金） 2 2" xfId="1248"/>
    <cellStyle name="Accent6 - 40% 2 2" xfId="1249"/>
    <cellStyle name="好_Book1" xfId="1250"/>
    <cellStyle name="好_Book1 2" xfId="1251"/>
    <cellStyle name="好_M01-1" xfId="1252"/>
    <cellStyle name="后继超级链接 2 2" xfId="1253"/>
    <cellStyle name="汇总 2" xfId="1254"/>
    <cellStyle name="输入 3 2" xfId="1255"/>
    <cellStyle name="汇总 2 2" xfId="1256"/>
    <cellStyle name="输入 3 2 2" xfId="1257"/>
    <cellStyle name="汇总 2 2 2 2" xfId="1258"/>
    <cellStyle name="40% - 强调文字颜色 6 2" xfId="1259"/>
    <cellStyle name="汇总 2 2 3" xfId="1260"/>
    <cellStyle name="好_2007年地州资金往来对账表" xfId="1261"/>
    <cellStyle name="注释 2 4" xfId="1262"/>
    <cellStyle name="汇总 4 3 2" xfId="1263"/>
    <cellStyle name="百分比 2 2 2 2" xfId="1264"/>
    <cellStyle name="汇总 2 3" xfId="1265"/>
    <cellStyle name="百分比 2 2 2 2 2" xfId="1266"/>
    <cellStyle name="汇总 2 3 2" xfId="1267"/>
    <cellStyle name="百分比 2 2 2 3" xfId="1268"/>
    <cellStyle name="汇总 2 4" xfId="1269"/>
    <cellStyle name="常规 4 6 2" xfId="1270"/>
    <cellStyle name="汇总 3" xfId="1271"/>
    <cellStyle name="输入 3 3" xfId="1272"/>
    <cellStyle name="差_1110洱源 2" xfId="1273"/>
    <cellStyle name="汇总 3 2" xfId="1274"/>
    <cellStyle name="百分比 2 2 3 2" xfId="1275"/>
    <cellStyle name="汇总 4 4 2" xfId="1276"/>
    <cellStyle name="汇总 3 3" xfId="1277"/>
    <cellStyle name="汇总 3 3 2" xfId="1278"/>
    <cellStyle name="汇总 3 4 2" xfId="1279"/>
    <cellStyle name="汇总 3 5" xfId="1280"/>
    <cellStyle name="汇总 4" xfId="1281"/>
    <cellStyle name="千位分隔 2 3 3" xfId="1282"/>
    <cellStyle name="适中 2 2 2" xfId="1283"/>
    <cellStyle name="输出 3 2 2" xfId="1284"/>
    <cellStyle name="差_1110洱源 3" xfId="1285"/>
    <cellStyle name="输入 3 4" xfId="1286"/>
    <cellStyle name="汇总 4 2" xfId="1287"/>
    <cellStyle name="汇总 4 2 2" xfId="1288"/>
    <cellStyle name="Header2 2 2 3" xfId="1289"/>
    <cellStyle name="汇总 4 2 2 2" xfId="1290"/>
    <cellStyle name="汇总 4 2 3" xfId="1291"/>
    <cellStyle name="百分比 2 2 4 2" xfId="1292"/>
    <cellStyle name="百分比 2 2 2" xfId="1293"/>
    <cellStyle name="汇总 4 3" xfId="1294"/>
    <cellStyle name="汇总 5" xfId="1295"/>
    <cellStyle name="汇总 5 2" xfId="1296"/>
    <cellStyle name="常规 432" xfId="1297"/>
    <cellStyle name="常规 2 6 4" xfId="1298"/>
    <cellStyle name="汇总 5 2 2" xfId="1299"/>
    <cellStyle name="计算 4 4" xfId="1300"/>
    <cellStyle name="注释 3" xfId="1301"/>
    <cellStyle name="百分比 2 3 2" xfId="1302"/>
    <cellStyle name="汇总 5 3" xfId="1303"/>
    <cellStyle name="千位分隔 5 2 2" xfId="1304"/>
    <cellStyle name="千位_ 方正PC" xfId="1305"/>
    <cellStyle name="汇总 6" xfId="1306"/>
    <cellStyle name="汇总 6 2" xfId="1307"/>
    <cellStyle name="千位分隔 4 6" xfId="1308"/>
    <cellStyle name="汇总 8 2" xfId="1309"/>
    <cellStyle name="汇总 9" xfId="1310"/>
    <cellStyle name="计算 2 2" xfId="1311"/>
    <cellStyle name="计算 2 3" xfId="1312"/>
    <cellStyle name="计算 2 4" xfId="1313"/>
    <cellStyle name="计算 3 2" xfId="1314"/>
    <cellStyle name="计算 3 2 2" xfId="1315"/>
    <cellStyle name="计算 3 3" xfId="1316"/>
    <cellStyle name="计算 3 4" xfId="1317"/>
    <cellStyle name="计算 4 2" xfId="1318"/>
    <cellStyle name="计算 5 2" xfId="1319"/>
    <cellStyle name="链接单元格 5" xfId="1320"/>
    <cellStyle name="输入 7" xfId="1321"/>
    <cellStyle name="计算 5 3" xfId="1322"/>
    <cellStyle name="链接单元格 6" xfId="1323"/>
    <cellStyle name="输入 8" xfId="1324"/>
    <cellStyle name="检查单元格 2 2" xfId="1325"/>
    <cellStyle name="Accent3 9" xfId="1326"/>
    <cellStyle name="借出原因 2 3" xfId="1327"/>
    <cellStyle name="适中 4" xfId="1328"/>
    <cellStyle name="20% - 强调文字颜色 3 2 2" xfId="1329"/>
    <cellStyle name="t_HVAC Equipment (3)" xfId="1330"/>
    <cellStyle name="输出 5" xfId="1331"/>
    <cellStyle name="检查单元格 3" xfId="1332"/>
    <cellStyle name="检查单元格 3 2" xfId="1333"/>
    <cellStyle name="常规 3 3 2 2 2" xfId="1334"/>
    <cellStyle name="检查单元格 3 3" xfId="1335"/>
    <cellStyle name="好_2008年地州对账表(国库资金）" xfId="1336"/>
    <cellStyle name="检查单元格 4" xfId="1337"/>
    <cellStyle name="好_1110洱源" xfId="1338"/>
    <cellStyle name="好_2008年地州对账表(国库资金） 2" xfId="1339"/>
    <cellStyle name="检查单元格 4 2" xfId="1340"/>
    <cellStyle name="好_2008年地州对账表(国库资金） 3" xfId="1341"/>
    <cellStyle name="检查单元格 4 3" xfId="1342"/>
    <cellStyle name="检查单元格 5" xfId="1343"/>
    <cellStyle name="检查单元格 5 2" xfId="1344"/>
    <cellStyle name="检查单元格 5 3" xfId="1345"/>
    <cellStyle name="检查单元格 7" xfId="1346"/>
    <cellStyle name="检查单元格 8" xfId="1347"/>
    <cellStyle name="_Book1_2 3 2" xfId="1348"/>
    <cellStyle name="检查单元格 9" xfId="1349"/>
    <cellStyle name="解释性文本 2" xfId="1350"/>
    <cellStyle name="解释性文本 2 2" xfId="1351"/>
    <cellStyle name="解释性文本 2 3" xfId="1352"/>
    <cellStyle name="解释性文本 2 4" xfId="1353"/>
    <cellStyle name="解释性文本 3" xfId="1354"/>
    <cellStyle name="Accent3" xfId="1355"/>
    <cellStyle name="解释性文本 3 2 2" xfId="1356"/>
    <cellStyle name="解释性文本 5" xfId="1357"/>
    <cellStyle name="解释性文本 5 3" xfId="1358"/>
    <cellStyle name="解释性文本 6" xfId="1359"/>
    <cellStyle name="Accent2 6" xfId="1360"/>
    <cellStyle name="借出原因 2" xfId="1361"/>
    <cellStyle name="商品名称 2 3" xfId="1362"/>
    <cellStyle name="Accent3 8" xfId="1363"/>
    <cellStyle name="借出原因 2 2" xfId="1364"/>
    <cellStyle name="适中 3" xfId="1365"/>
    <cellStyle name="输出 4" xfId="1366"/>
    <cellStyle name="Accent2 7" xfId="1367"/>
    <cellStyle name="借出原因 3" xfId="1368"/>
    <cellStyle name="Accent4 8" xfId="1369"/>
    <cellStyle name="常规 2 2 2 5" xfId="1370"/>
    <cellStyle name="借出原因 3 2" xfId="1371"/>
    <cellStyle name="Month" xfId="1372"/>
    <cellStyle name="Accent2 8" xfId="1373"/>
    <cellStyle name="Accent2 5 2" xfId="1374"/>
    <cellStyle name="借出原因 4" xfId="1375"/>
    <cellStyle name="超级链接 2" xfId="1376"/>
    <cellStyle name="警告文本 2 3" xfId="1377"/>
    <cellStyle name="超级链接 3" xfId="1378"/>
    <cellStyle name="警告文本 2 4" xfId="1379"/>
    <cellStyle name="标题 1 2 4" xfId="1380"/>
    <cellStyle name="警告文本 3 2" xfId="1381"/>
    <cellStyle name="警告文本 3 2 2" xfId="1382"/>
    <cellStyle name="警告文本 3 3" xfId="1383"/>
    <cellStyle name="警告文本 3 4" xfId="1384"/>
    <cellStyle name="警告文本 4" xfId="1385"/>
    <cellStyle name="千位分隔[0]" xfId="1386" builtinId="6"/>
    <cellStyle name="强调文字颜色 1 2 2" xfId="1387"/>
    <cellStyle name="标题 1 3 4" xfId="1388"/>
    <cellStyle name="警告文本 4 2" xfId="1389"/>
    <cellStyle name="强调文字颜色 1 2 2 2" xfId="1390"/>
    <cellStyle name="警告文本 4 3" xfId="1391"/>
    <cellStyle name="Percent [2] 2" xfId="1392"/>
    <cellStyle name="警告文本 4 4" xfId="1393"/>
    <cellStyle name="警告文本 5" xfId="1394"/>
    <cellStyle name="强调文字颜色 1 2 3" xfId="1395"/>
    <cellStyle name="标题 1 4 4" xfId="1396"/>
    <cellStyle name="警告文本 5 2" xfId="1397"/>
    <cellStyle name="警告文本 7" xfId="1398"/>
    <cellStyle name="差 4 2" xfId="1399"/>
    <cellStyle name="链接单元格 3 2 2" xfId="1400"/>
    <cellStyle name="注释 5" xfId="1401"/>
    <cellStyle name="链接单元格 2 2 2" xfId="1402"/>
    <cellStyle name="输入 4 2 2" xfId="1403"/>
    <cellStyle name="标题 2 2 2 2" xfId="1404"/>
    <cellStyle name="链接单元格 2 4" xfId="1405"/>
    <cellStyle name="输入 4 4" xfId="1406"/>
    <cellStyle name="Accent3 - 40% 2" xfId="1407"/>
    <cellStyle name="Accent5 - 40% 2" xfId="1408"/>
    <cellStyle name="链接单元格 3" xfId="1409"/>
    <cellStyle name="输入 5" xfId="1410"/>
    <cellStyle name="差 5" xfId="1411"/>
    <cellStyle name="链接单元格 3 3" xfId="1412"/>
    <cellStyle name="计算 2" xfId="1413"/>
    <cellStyle name="输入 5 3" xfId="1414"/>
    <cellStyle name="差 6" xfId="1415"/>
    <cellStyle name="链接单元格 3 4" xfId="1416"/>
    <cellStyle name="千位分隔 10" xfId="1417"/>
    <cellStyle name="链接单元格 5 2" xfId="1418"/>
    <cellStyle name="千位分隔 11" xfId="1419"/>
    <cellStyle name="链接单元格 5 3" xfId="1420"/>
    <cellStyle name="链接单元格 8" xfId="1421"/>
    <cellStyle name="输出 9" xfId="1422"/>
    <cellStyle name="标题 2 5 2" xfId="1423"/>
    <cellStyle name="千分位[0]_laroux" xfId="1424"/>
    <cellStyle name="千位分隔 11 2" xfId="1425"/>
    <cellStyle name="千分位_97-917" xfId="1426"/>
    <cellStyle name="千位分隔 11 2 2" xfId="1427"/>
    <cellStyle name="千位分隔 11 3" xfId="1428"/>
    <cellStyle name="千位分隔 2" xfId="1429"/>
    <cellStyle name="千位分隔 2 2" xfId="1430"/>
    <cellStyle name="千位分隔 2 3" xfId="1431"/>
    <cellStyle name="千位分隔 2 3 2 2" xfId="1432"/>
    <cellStyle name="日期 2 3" xfId="1433"/>
    <cellStyle name="Normal - Style1" xfId="1434"/>
    <cellStyle name="常规 7 3" xfId="1435"/>
    <cellStyle name="千位分隔 2 4 2 2" xfId="1436"/>
    <cellStyle name="千位分隔 2 4 3" xfId="1437"/>
    <cellStyle name="千位分隔 3 2" xfId="1438"/>
    <cellStyle name="输出" xfId="1439" builtinId="21"/>
    <cellStyle name="千位分隔 3 2 2 2" xfId="1440"/>
    <cellStyle name="千位分隔 3 3" xfId="1441"/>
    <cellStyle name="千位分隔 3 3 2" xfId="1442"/>
    <cellStyle name="千位分隔 3 4" xfId="1443"/>
    <cellStyle name="千位分隔 4" xfId="1444"/>
    <cellStyle name="千位分隔 4 2" xfId="1445"/>
    <cellStyle name="千位分隔 4 6 2" xfId="1446"/>
    <cellStyle name="千位分隔 5" xfId="1447"/>
    <cellStyle name="千位分隔 5 2" xfId="1448"/>
    <cellStyle name="千位分隔 6 3" xfId="1449"/>
    <cellStyle name="千位分隔 7 2 2" xfId="1450"/>
    <cellStyle name="常规 9 2 2 2 2" xfId="1451"/>
    <cellStyle name="千位分隔 7 3" xfId="1452"/>
    <cellStyle name="强调 1" xfId="1453"/>
    <cellStyle name="强调 2" xfId="1454"/>
    <cellStyle name="适中 4 4" xfId="1455"/>
    <cellStyle name="强调 2 2" xfId="1456"/>
    <cellStyle name="强调 3" xfId="1457"/>
    <cellStyle name="强调 3 2" xfId="1458"/>
    <cellStyle name="强调文字颜色 1 3" xfId="1459"/>
    <cellStyle name="常规 16 2" xfId="1460"/>
    <cellStyle name="强调文字颜色 6 2 2 2" xfId="1461"/>
    <cellStyle name="强调文字颜色 1 3 2" xfId="1462"/>
    <cellStyle name="强调文字颜色 2 2" xfId="1463"/>
    <cellStyle name="强调文字颜色 2 2 3" xfId="1464"/>
    <cellStyle name="强调文字颜色 3 2" xfId="1465"/>
    <cellStyle name="输出 8" xfId="1466"/>
    <cellStyle name="强调文字颜色 3 2 3" xfId="1467"/>
    <cellStyle name="强调文字颜色 3 3" xfId="1468"/>
    <cellStyle name="强调文字颜色 3 3 2" xfId="1469"/>
    <cellStyle name="强调文字颜色 4 2 2" xfId="1470"/>
    <cellStyle name="强调文字颜色 4 2 2 2" xfId="1471"/>
    <cellStyle name="强调文字颜色 4 2 3" xfId="1472"/>
    <cellStyle name="日期 2" xfId="1473"/>
    <cellStyle name="强调文字颜色 5" xfId="1474" builtinId="45"/>
    <cellStyle name="强调文字颜色 4 3 2" xfId="1475"/>
    <cellStyle name="数量 2 2" xfId="1476"/>
    <cellStyle name="强调文字颜色 5 2" xfId="1477"/>
    <cellStyle name="强调文字颜色 5 2 2" xfId="1478"/>
    <cellStyle name="强调文字颜色 5 2 3" xfId="1479"/>
    <cellStyle name="强调文字颜色 5 3" xfId="1480"/>
    <cellStyle name="强调文字颜色 6 2" xfId="1481"/>
    <cellStyle name="常规_2004年基金预算(二稿)" xfId="1482"/>
    <cellStyle name="常规 16" xfId="1483"/>
    <cellStyle name="常规 21" xfId="1484"/>
    <cellStyle name="强调文字颜色 6 2 2" xfId="1485"/>
    <cellStyle name="标题 6 2 2" xfId="1486"/>
    <cellStyle name="强调文字颜色 6 3" xfId="1487"/>
    <cellStyle name="常规 66" xfId="1488"/>
    <cellStyle name="常规 71" xfId="1489"/>
    <cellStyle name="强调文字颜色 6 3 2" xfId="1490"/>
    <cellStyle name="常规 78" xfId="1491"/>
    <cellStyle name="常规 83" xfId="1492"/>
    <cellStyle name="日期" xfId="1493"/>
    <cellStyle name="日期 2 2" xfId="1494"/>
    <cellStyle name="日期 3" xfId="1495"/>
    <cellStyle name="日期 3 2" xfId="1496"/>
    <cellStyle name="商品名称 2 2 2" xfId="1497"/>
    <cellStyle name="适中 2" xfId="1498"/>
    <cellStyle name="输出 3" xfId="1499"/>
    <cellStyle name="适中 2 2" xfId="1500"/>
    <cellStyle name="注释 4 3" xfId="1501"/>
    <cellStyle name="输出 3 2" xfId="1502"/>
    <cellStyle name="适中 2 3" xfId="1503"/>
    <cellStyle name="输出 3 3" xfId="1504"/>
    <cellStyle name="注释 4 4" xfId="1505"/>
    <cellStyle name="适中 5 2" xfId="1506"/>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media/user/MI USB/23&#24180;/&#39044;&#31639;&#20844;&#24320;/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media/user/MI USB/23&#24180;/&#39044;&#31639;&#20844;&#24320;/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media/user/MI USB/23&#24180;/&#39044;&#31639;&#20844;&#24320;/C:/Users/CZys/Downloads/02.2022&#24180;&#29577;&#28330;&#24066;&#21450;&#24066;&#26412;&#32423;&#22320;&#26041;&#36130;&#25919;&#25910;&#25903;&#25191;&#34892;&#24773;&#20917;&#21450;2023&#24180;&#39044;&#31639;&#33609;&#26696;-&#32456;&#65288;&#21360;400&#20221;&#65292;&#36865;&#20250;&#35758;350&#20221;&#65292;&#36865;&#36130;&#25919;&#23616;50&#202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空白页"/>
      <sheetName val="目录"/>
      <sheetName val="01-1"/>
      <sheetName val="01-2"/>
      <sheetName val="02"/>
      <sheetName val="03-1"/>
      <sheetName val="03-2"/>
      <sheetName val="04"/>
      <sheetName val="05"/>
      <sheetName val="06"/>
      <sheetName val="07"/>
      <sheetName val="08"/>
      <sheetName val="09"/>
      <sheetName val="10"/>
      <sheetName val="11"/>
      <sheetName val="12"/>
      <sheetName val="13"/>
      <sheetName val="14"/>
      <sheetName val="15"/>
      <sheetName val="16"/>
      <sheetName val="17"/>
      <sheetName val="18"/>
      <sheetName val="19"/>
      <sheetName val="20-1"/>
      <sheetName val="20-2"/>
      <sheetName val="21"/>
      <sheetName val="22-1"/>
      <sheetName val="2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2"/>
      <sheetName val="41"/>
      <sheetName val="43"/>
      <sheetName val="4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ow r="32">
          <cell r="E32">
            <v>25120</v>
          </cell>
        </row>
        <row r="39">
          <cell r="E39">
            <v>857706</v>
          </cell>
        </row>
        <row r="78">
          <cell r="E78">
            <v>167408</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5" activePane="bottomLeft" state="frozen"/>
      <selection/>
      <selection pane="bottomLeft" activeCell="E5" sqref="E5"/>
    </sheetView>
  </sheetViews>
  <sheetFormatPr defaultColWidth="9" defaultRowHeight="15.75" outlineLevelCol="5"/>
  <cols>
    <col min="1" max="1" width="17.6666666666667" style="290" customWidth="1"/>
    <col min="2" max="2" width="50.775" style="290" customWidth="1"/>
    <col min="3" max="4" width="20.6666666666667" style="290" customWidth="1"/>
    <col min="5" max="5" width="20.6666666666667" style="501" customWidth="1"/>
    <col min="6" max="16384" width="9" style="502"/>
  </cols>
  <sheetData>
    <row r="1" ht="22.5" spans="2:2">
      <c r="B1" s="503" t="s">
        <v>0</v>
      </c>
    </row>
    <row r="2" ht="45" customHeight="1" spans="1:6">
      <c r="A2" s="294"/>
      <c r="B2" s="294" t="s">
        <v>1</v>
      </c>
      <c r="C2" s="294"/>
      <c r="D2" s="294"/>
      <c r="E2" s="294"/>
      <c r="F2" s="514"/>
    </row>
    <row r="3" ht="18.9" customHeight="1" spans="1:6">
      <c r="A3" s="293"/>
      <c r="B3" s="504"/>
      <c r="C3" s="505"/>
      <c r="D3" s="293"/>
      <c r="E3" s="312" t="s">
        <v>2</v>
      </c>
      <c r="F3" s="514"/>
    </row>
    <row r="4" s="498" customFormat="1" ht="45" customHeight="1" spans="1:6">
      <c r="A4" s="297" t="s">
        <v>3</v>
      </c>
      <c r="B4" s="506" t="s">
        <v>4</v>
      </c>
      <c r="C4" s="299" t="s">
        <v>5</v>
      </c>
      <c r="D4" s="299" t="s">
        <v>6</v>
      </c>
      <c r="E4" s="506" t="s">
        <v>7</v>
      </c>
      <c r="F4" s="515" t="s">
        <v>8</v>
      </c>
    </row>
    <row r="5" ht="37.5" customHeight="1" spans="1:6">
      <c r="A5" s="477" t="s">
        <v>9</v>
      </c>
      <c r="B5" s="478" t="s">
        <v>10</v>
      </c>
      <c r="C5" s="350">
        <v>848431</v>
      </c>
      <c r="D5" s="350">
        <v>975252</v>
      </c>
      <c r="E5" s="316">
        <f t="shared" ref="E5:E30" si="0">IF(C5&gt;0,D5/C5-1,IF(C5&lt;0,-(D5/C5-1),""))</f>
        <v>0.149</v>
      </c>
      <c r="F5" s="516" t="str">
        <f t="shared" ref="F5:F40" si="1">IF(LEN(A5)=3,"是",IF(B5&lt;&gt;"",IF(SUM(C5:D5)&lt;&gt;0,"是","否"),"是"))</f>
        <v>是</v>
      </c>
    </row>
    <row r="6" ht="37.5" customHeight="1" spans="1:6">
      <c r="A6" s="376" t="s">
        <v>11</v>
      </c>
      <c r="B6" s="324" t="s">
        <v>12</v>
      </c>
      <c r="C6" s="350">
        <v>295079</v>
      </c>
      <c r="D6" s="350">
        <v>424867</v>
      </c>
      <c r="E6" s="316">
        <f t="shared" si="0"/>
        <v>0.44</v>
      </c>
      <c r="F6" s="516" t="str">
        <f t="shared" si="1"/>
        <v>是</v>
      </c>
    </row>
    <row r="7" ht="37.5" customHeight="1" spans="1:6">
      <c r="A7" s="376" t="s">
        <v>13</v>
      </c>
      <c r="B7" s="324" t="s">
        <v>14</v>
      </c>
      <c r="C7" s="350">
        <v>71295</v>
      </c>
      <c r="D7" s="350">
        <v>69255</v>
      </c>
      <c r="E7" s="316">
        <f t="shared" si="0"/>
        <v>-0.029</v>
      </c>
      <c r="F7" s="516" t="str">
        <f t="shared" si="1"/>
        <v>是</v>
      </c>
    </row>
    <row r="8" ht="37.5" customHeight="1" spans="1:6">
      <c r="A8" s="376" t="s">
        <v>15</v>
      </c>
      <c r="B8" s="324" t="s">
        <v>16</v>
      </c>
      <c r="C8" s="350">
        <v>12986</v>
      </c>
      <c r="D8" s="350">
        <v>11020</v>
      </c>
      <c r="E8" s="316">
        <f t="shared" si="0"/>
        <v>-0.151</v>
      </c>
      <c r="F8" s="516" t="str">
        <f t="shared" si="1"/>
        <v>是</v>
      </c>
    </row>
    <row r="9" ht="37.5" customHeight="1" spans="1:6">
      <c r="A9" s="376" t="s">
        <v>17</v>
      </c>
      <c r="B9" s="324" t="s">
        <v>18</v>
      </c>
      <c r="C9" s="350">
        <v>29454</v>
      </c>
      <c r="D9" s="350">
        <v>27481</v>
      </c>
      <c r="E9" s="316">
        <f t="shared" si="0"/>
        <v>-0.067</v>
      </c>
      <c r="F9" s="516" t="str">
        <f t="shared" si="1"/>
        <v>是</v>
      </c>
    </row>
    <row r="10" ht="37.5" customHeight="1" spans="1:6">
      <c r="A10" s="376" t="s">
        <v>19</v>
      </c>
      <c r="B10" s="324" t="s">
        <v>20</v>
      </c>
      <c r="C10" s="350">
        <v>200122</v>
      </c>
      <c r="D10" s="350">
        <v>194944</v>
      </c>
      <c r="E10" s="316">
        <f t="shared" si="0"/>
        <v>-0.026</v>
      </c>
      <c r="F10" s="516" t="str">
        <f t="shared" si="1"/>
        <v>是</v>
      </c>
    </row>
    <row r="11" ht="37.5" customHeight="1" spans="1:6">
      <c r="A11" s="376" t="s">
        <v>21</v>
      </c>
      <c r="B11" s="324" t="s">
        <v>22</v>
      </c>
      <c r="C11" s="350">
        <v>30359</v>
      </c>
      <c r="D11" s="350">
        <v>20546</v>
      </c>
      <c r="E11" s="316">
        <f t="shared" si="0"/>
        <v>-0.323</v>
      </c>
      <c r="F11" s="516" t="str">
        <f t="shared" si="1"/>
        <v>是</v>
      </c>
    </row>
    <row r="12" ht="37.5" customHeight="1" spans="1:6">
      <c r="A12" s="376" t="s">
        <v>23</v>
      </c>
      <c r="B12" s="324" t="s">
        <v>24</v>
      </c>
      <c r="C12" s="350">
        <v>21037</v>
      </c>
      <c r="D12" s="350">
        <v>22447</v>
      </c>
      <c r="E12" s="316">
        <f t="shared" si="0"/>
        <v>0.067</v>
      </c>
      <c r="F12" s="516" t="str">
        <f t="shared" si="1"/>
        <v>是</v>
      </c>
    </row>
    <row r="13" ht="37.5" customHeight="1" spans="1:6">
      <c r="A13" s="376" t="s">
        <v>25</v>
      </c>
      <c r="B13" s="324" t="s">
        <v>26</v>
      </c>
      <c r="C13" s="350">
        <v>27077</v>
      </c>
      <c r="D13" s="350">
        <v>23413</v>
      </c>
      <c r="E13" s="316">
        <f t="shared" si="0"/>
        <v>-0.135</v>
      </c>
      <c r="F13" s="516" t="str">
        <f t="shared" si="1"/>
        <v>是</v>
      </c>
    </row>
    <row r="14" ht="37.5" customHeight="1" spans="1:6">
      <c r="A14" s="376" t="s">
        <v>27</v>
      </c>
      <c r="B14" s="324" t="s">
        <v>28</v>
      </c>
      <c r="C14" s="350">
        <v>37255</v>
      </c>
      <c r="D14" s="350">
        <v>44350</v>
      </c>
      <c r="E14" s="316">
        <f t="shared" si="0"/>
        <v>0.19</v>
      </c>
      <c r="F14" s="516" t="str">
        <f t="shared" si="1"/>
        <v>是</v>
      </c>
    </row>
    <row r="15" ht="37.5" customHeight="1" spans="1:6">
      <c r="A15" s="376" t="s">
        <v>29</v>
      </c>
      <c r="B15" s="324" t="s">
        <v>30</v>
      </c>
      <c r="C15" s="350">
        <v>18260</v>
      </c>
      <c r="D15" s="350">
        <v>19792</v>
      </c>
      <c r="E15" s="316">
        <f t="shared" si="0"/>
        <v>0.084</v>
      </c>
      <c r="F15" s="516" t="str">
        <f t="shared" si="1"/>
        <v>是</v>
      </c>
    </row>
    <row r="16" ht="37.5" customHeight="1" spans="1:6">
      <c r="A16" s="376" t="s">
        <v>31</v>
      </c>
      <c r="B16" s="324" t="s">
        <v>32</v>
      </c>
      <c r="C16" s="350">
        <v>6170</v>
      </c>
      <c r="D16" s="350">
        <v>9080</v>
      </c>
      <c r="E16" s="316">
        <f t="shared" si="0"/>
        <v>0.472</v>
      </c>
      <c r="F16" s="516" t="str">
        <f t="shared" si="1"/>
        <v>是</v>
      </c>
    </row>
    <row r="17" ht="37.5" customHeight="1" spans="1:6">
      <c r="A17" s="376" t="s">
        <v>33</v>
      </c>
      <c r="B17" s="324" t="s">
        <v>34</v>
      </c>
      <c r="C17" s="350">
        <v>36256</v>
      </c>
      <c r="D17" s="350">
        <v>43500</v>
      </c>
      <c r="E17" s="316">
        <f t="shared" si="0"/>
        <v>0.2</v>
      </c>
      <c r="F17" s="516" t="str">
        <f t="shared" si="1"/>
        <v>是</v>
      </c>
    </row>
    <row r="18" ht="37.5" customHeight="1" spans="1:6">
      <c r="A18" s="376" t="s">
        <v>35</v>
      </c>
      <c r="B18" s="324" t="s">
        <v>36</v>
      </c>
      <c r="C18" s="350">
        <v>58504</v>
      </c>
      <c r="D18" s="350">
        <v>59429</v>
      </c>
      <c r="E18" s="316">
        <f t="shared" si="0"/>
        <v>0.016</v>
      </c>
      <c r="F18" s="516" t="str">
        <f t="shared" si="1"/>
        <v>是</v>
      </c>
    </row>
    <row r="19" ht="37.5" customHeight="1" spans="1:6">
      <c r="A19" s="376" t="s">
        <v>37</v>
      </c>
      <c r="B19" s="324" t="s">
        <v>38</v>
      </c>
      <c r="C19" s="350">
        <v>4532</v>
      </c>
      <c r="D19" s="350">
        <v>5128</v>
      </c>
      <c r="E19" s="316">
        <f t="shared" si="0"/>
        <v>0.132</v>
      </c>
      <c r="F19" s="516" t="str">
        <f t="shared" si="1"/>
        <v>是</v>
      </c>
    </row>
    <row r="20" ht="37.5" customHeight="1" spans="1:6">
      <c r="A20" s="517" t="s">
        <v>39</v>
      </c>
      <c r="B20" s="324" t="s">
        <v>40</v>
      </c>
      <c r="C20" s="350">
        <v>45</v>
      </c>
      <c r="D20" s="350">
        <v>0</v>
      </c>
      <c r="E20" s="316">
        <f t="shared" si="0"/>
        <v>-1</v>
      </c>
      <c r="F20" s="516" t="str">
        <f t="shared" si="1"/>
        <v>是</v>
      </c>
    </row>
    <row r="21" ht="37.5" customHeight="1" spans="1:6">
      <c r="A21" s="374" t="s">
        <v>41</v>
      </c>
      <c r="B21" s="478" t="s">
        <v>42</v>
      </c>
      <c r="C21" s="350">
        <v>355192</v>
      </c>
      <c r="D21" s="350">
        <v>289641</v>
      </c>
      <c r="E21" s="316">
        <f t="shared" si="0"/>
        <v>-0.185</v>
      </c>
      <c r="F21" s="516" t="str">
        <f t="shared" si="1"/>
        <v>是</v>
      </c>
    </row>
    <row r="22" ht="37.5" customHeight="1" spans="1:6">
      <c r="A22" s="507" t="s">
        <v>43</v>
      </c>
      <c r="B22" s="324" t="s">
        <v>44</v>
      </c>
      <c r="C22" s="350">
        <v>76033</v>
      </c>
      <c r="D22" s="350">
        <v>69687</v>
      </c>
      <c r="E22" s="316">
        <f t="shared" si="0"/>
        <v>-0.083</v>
      </c>
      <c r="F22" s="516" t="str">
        <f t="shared" si="1"/>
        <v>是</v>
      </c>
    </row>
    <row r="23" ht="37.5" customHeight="1" spans="1:6">
      <c r="A23" s="376" t="s">
        <v>45</v>
      </c>
      <c r="B23" s="508" t="s">
        <v>46</v>
      </c>
      <c r="C23" s="350">
        <v>113157</v>
      </c>
      <c r="D23" s="350">
        <v>108222</v>
      </c>
      <c r="E23" s="316">
        <f t="shared" si="0"/>
        <v>-0.044</v>
      </c>
      <c r="F23" s="516" t="str">
        <f t="shared" si="1"/>
        <v>是</v>
      </c>
    </row>
    <row r="24" ht="37.5" customHeight="1" spans="1:6">
      <c r="A24" s="376" t="s">
        <v>47</v>
      </c>
      <c r="B24" s="324" t="s">
        <v>48</v>
      </c>
      <c r="C24" s="350">
        <v>40997</v>
      </c>
      <c r="D24" s="350">
        <v>27027</v>
      </c>
      <c r="E24" s="316">
        <f t="shared" si="0"/>
        <v>-0.341</v>
      </c>
      <c r="F24" s="516" t="str">
        <f t="shared" si="1"/>
        <v>是</v>
      </c>
    </row>
    <row r="25" ht="37.5" customHeight="1" spans="1:6">
      <c r="A25" s="376" t="s">
        <v>49</v>
      </c>
      <c r="B25" s="324" t="s">
        <v>50</v>
      </c>
      <c r="C25" s="350">
        <v>61</v>
      </c>
      <c r="D25" s="350">
        <v>0</v>
      </c>
      <c r="E25" s="316">
        <f t="shared" si="0"/>
        <v>-1</v>
      </c>
      <c r="F25" s="516" t="str">
        <f t="shared" si="1"/>
        <v>是</v>
      </c>
    </row>
    <row r="26" ht="37.5" customHeight="1" spans="1:6">
      <c r="A26" s="376" t="s">
        <v>51</v>
      </c>
      <c r="B26" s="324" t="s">
        <v>52</v>
      </c>
      <c r="C26" s="350">
        <v>60096</v>
      </c>
      <c r="D26" s="350">
        <v>50701</v>
      </c>
      <c r="E26" s="316">
        <f t="shared" si="0"/>
        <v>-0.156</v>
      </c>
      <c r="F26" s="516" t="str">
        <f t="shared" si="1"/>
        <v>是</v>
      </c>
    </row>
    <row r="27" ht="37.5" customHeight="1" spans="1:6">
      <c r="A27" s="376" t="s">
        <v>53</v>
      </c>
      <c r="B27" s="324" t="s">
        <v>54</v>
      </c>
      <c r="C27" s="350">
        <v>16</v>
      </c>
      <c r="D27" s="350">
        <v>140</v>
      </c>
      <c r="E27" s="316">
        <f t="shared" si="0"/>
        <v>7.75</v>
      </c>
      <c r="F27" s="516" t="str">
        <f t="shared" si="1"/>
        <v>是</v>
      </c>
    </row>
    <row r="28" ht="37.5" customHeight="1" spans="1:6">
      <c r="A28" s="376" t="s">
        <v>55</v>
      </c>
      <c r="B28" s="324" t="s">
        <v>56</v>
      </c>
      <c r="C28" s="350">
        <v>63787</v>
      </c>
      <c r="D28" s="350">
        <v>32230</v>
      </c>
      <c r="E28" s="316">
        <f t="shared" si="0"/>
        <v>-0.495</v>
      </c>
      <c r="F28" s="516" t="str">
        <f t="shared" si="1"/>
        <v>是</v>
      </c>
    </row>
    <row r="29" ht="37.5" customHeight="1" spans="1:6">
      <c r="A29" s="376" t="s">
        <v>57</v>
      </c>
      <c r="B29" s="324" t="s">
        <v>58</v>
      </c>
      <c r="C29" s="350">
        <v>1045</v>
      </c>
      <c r="D29" s="350">
        <v>1634</v>
      </c>
      <c r="E29" s="316">
        <f t="shared" si="0"/>
        <v>0.564</v>
      </c>
      <c r="F29" s="516" t="str">
        <f t="shared" si="1"/>
        <v>是</v>
      </c>
    </row>
    <row r="30" ht="37.5" customHeight="1" spans="1:6">
      <c r="A30" s="376"/>
      <c r="B30" s="324"/>
      <c r="C30" s="371"/>
      <c r="D30" s="371"/>
      <c r="E30" s="316" t="str">
        <f t="shared" si="0"/>
        <v/>
      </c>
      <c r="F30" s="516" t="str">
        <f t="shared" si="1"/>
        <v>是</v>
      </c>
    </row>
    <row r="31" s="499" customFormat="1" ht="37.5" customHeight="1" spans="1:6">
      <c r="A31" s="509"/>
      <c r="B31" s="476" t="s">
        <v>59</v>
      </c>
      <c r="C31" s="350">
        <v>1203623</v>
      </c>
      <c r="D31" s="350">
        <v>1264893</v>
      </c>
      <c r="E31" s="316">
        <f t="shared" ref="E31:E40" si="2">IF(C31&gt;0,D31/C31-1,IF(C31&lt;0,-(D31/C31-1),""))</f>
        <v>0.051</v>
      </c>
      <c r="F31" s="516" t="str">
        <f t="shared" si="1"/>
        <v>是</v>
      </c>
    </row>
    <row r="32" ht="37.5" customHeight="1" spans="1:6">
      <c r="A32" s="374">
        <v>105</v>
      </c>
      <c r="B32" s="323" t="s">
        <v>60</v>
      </c>
      <c r="C32" s="350">
        <v>534200</v>
      </c>
      <c r="D32" s="350">
        <v>556400</v>
      </c>
      <c r="E32" s="316">
        <f t="shared" si="2"/>
        <v>0.042</v>
      </c>
      <c r="F32" s="516" t="str">
        <f t="shared" si="1"/>
        <v>是</v>
      </c>
    </row>
    <row r="33" ht="37.5" customHeight="1" spans="1:6">
      <c r="A33" s="477">
        <v>110</v>
      </c>
      <c r="B33" s="478" t="s">
        <v>61</v>
      </c>
      <c r="C33" s="350">
        <v>1754090</v>
      </c>
      <c r="D33" s="350">
        <v>1417710</v>
      </c>
      <c r="E33" s="316">
        <f t="shared" si="2"/>
        <v>-0.192</v>
      </c>
      <c r="F33" s="516" t="str">
        <f t="shared" si="1"/>
        <v>是</v>
      </c>
    </row>
    <row r="34" ht="37.5" customHeight="1" spans="1:6">
      <c r="A34" s="376">
        <v>11001</v>
      </c>
      <c r="B34" s="324" t="s">
        <v>62</v>
      </c>
      <c r="C34" s="371">
        <v>-92511</v>
      </c>
      <c r="D34" s="371">
        <v>-92511</v>
      </c>
      <c r="E34" s="316">
        <f t="shared" si="2"/>
        <v>0</v>
      </c>
      <c r="F34" s="516" t="str">
        <f t="shared" si="1"/>
        <v>是</v>
      </c>
    </row>
    <row r="35" ht="37.5" customHeight="1" spans="1:6">
      <c r="A35" s="376"/>
      <c r="B35" s="324" t="s">
        <v>63</v>
      </c>
      <c r="C35" s="371">
        <v>1482510</v>
      </c>
      <c r="D35" s="371">
        <v>1055359</v>
      </c>
      <c r="E35" s="316">
        <f t="shared" si="2"/>
        <v>-0.288</v>
      </c>
      <c r="F35" s="516" t="str">
        <f t="shared" si="1"/>
        <v>是</v>
      </c>
    </row>
    <row r="36" ht="37.5" customHeight="1" spans="1:6">
      <c r="A36" s="376">
        <v>11008</v>
      </c>
      <c r="B36" s="324" t="s">
        <v>64</v>
      </c>
      <c r="C36" s="371">
        <v>117816</v>
      </c>
      <c r="D36" s="371">
        <v>74380</v>
      </c>
      <c r="E36" s="316">
        <f t="shared" si="2"/>
        <v>-0.369</v>
      </c>
      <c r="F36" s="516" t="str">
        <f t="shared" si="1"/>
        <v>是</v>
      </c>
    </row>
    <row r="37" ht="37.5" customHeight="1" spans="1:6">
      <c r="A37" s="376">
        <v>11009</v>
      </c>
      <c r="B37" s="324" t="s">
        <v>65</v>
      </c>
      <c r="C37" s="371">
        <v>199541</v>
      </c>
      <c r="D37" s="371">
        <v>380482</v>
      </c>
      <c r="E37" s="316">
        <f t="shared" si="2"/>
        <v>0.907</v>
      </c>
      <c r="F37" s="516" t="str">
        <f t="shared" si="1"/>
        <v>是</v>
      </c>
    </row>
    <row r="38" s="500" customFormat="1" ht="37.5" customHeight="1" spans="1:6">
      <c r="A38" s="510">
        <v>11013</v>
      </c>
      <c r="B38" s="329" t="s">
        <v>66</v>
      </c>
      <c r="C38" s="371" t="s">
        <v>67</v>
      </c>
      <c r="D38" s="371" t="s">
        <v>67</v>
      </c>
      <c r="E38" s="316" t="s">
        <v>67</v>
      </c>
      <c r="F38" s="516" t="str">
        <f t="shared" si="1"/>
        <v>否</v>
      </c>
    </row>
    <row r="39" s="500" customFormat="1" ht="37.5" customHeight="1" spans="1:6">
      <c r="A39" s="510">
        <v>11015</v>
      </c>
      <c r="B39" s="329" t="s">
        <v>68</v>
      </c>
      <c r="C39" s="371">
        <v>46734</v>
      </c>
      <c r="D39" s="371"/>
      <c r="E39" s="316">
        <f t="shared" si="2"/>
        <v>-1</v>
      </c>
      <c r="F39" s="516" t="str">
        <f t="shared" si="1"/>
        <v>是</v>
      </c>
    </row>
    <row r="40" ht="37.5" customHeight="1" spans="1:6">
      <c r="A40" s="511"/>
      <c r="B40" s="512" t="s">
        <v>69</v>
      </c>
      <c r="C40" s="350">
        <v>3491913</v>
      </c>
      <c r="D40" s="350">
        <v>3239003</v>
      </c>
      <c r="E40" s="316">
        <f t="shared" si="2"/>
        <v>-0.072</v>
      </c>
      <c r="F40" s="516" t="str">
        <f t="shared" si="1"/>
        <v>是</v>
      </c>
    </row>
    <row r="41" spans="3:4">
      <c r="C41" s="513"/>
      <c r="D41" s="513"/>
    </row>
    <row r="42" spans="4:4">
      <c r="D42" s="513"/>
    </row>
    <row r="43" spans="3:4">
      <c r="C43" s="513"/>
      <c r="D43" s="513"/>
    </row>
    <row r="44" spans="4:4">
      <c r="D44" s="513"/>
    </row>
    <row r="45" spans="3:4">
      <c r="C45" s="513"/>
      <c r="D45" s="513"/>
    </row>
    <row r="46" spans="3:4">
      <c r="C46" s="513"/>
      <c r="D46" s="513"/>
    </row>
    <row r="47" spans="4:4">
      <c r="D47" s="513"/>
    </row>
    <row r="48" spans="3:4">
      <c r="C48" s="513"/>
      <c r="D48" s="513"/>
    </row>
    <row r="49" spans="3:4">
      <c r="C49" s="513"/>
      <c r="D49" s="513"/>
    </row>
    <row r="50" spans="3:4">
      <c r="C50" s="513"/>
      <c r="D50" s="513"/>
    </row>
    <row r="51" spans="3:4">
      <c r="C51" s="513"/>
      <c r="D51" s="513"/>
    </row>
    <row r="52" spans="4:4">
      <c r="D52" s="513"/>
    </row>
    <row r="53" spans="3:4">
      <c r="C53" s="513"/>
      <c r="D53" s="513"/>
    </row>
  </sheetData>
  <autoFilter ref="A4:F40">
    <extLst/>
  </autoFilter>
  <mergeCells count="1">
    <mergeCell ref="B2:E2"/>
  </mergeCells>
  <conditionalFormatting sqref="E3">
    <cfRule type="cellIs" dxfId="0" priority="46" stopIfTrue="1" operator="lessThanOrEqual">
      <formula>-1</formula>
    </cfRule>
  </conditionalFormatting>
  <conditionalFormatting sqref="A32:B32">
    <cfRule type="expression" dxfId="1" priority="52" stopIfTrue="1">
      <formula>"len($A:$A)=3"</formula>
    </cfRule>
  </conditionalFormatting>
  <conditionalFormatting sqref="C32">
    <cfRule type="expression" dxfId="1" priority="37" stopIfTrue="1">
      <formula>"len($A:$A)=3"</formula>
    </cfRule>
  </conditionalFormatting>
  <conditionalFormatting sqref="D32">
    <cfRule type="expression" dxfId="1" priority="26" stopIfTrue="1">
      <formula>"len($A:$A)=3"</formula>
    </cfRule>
  </conditionalFormatting>
  <conditionalFormatting sqref="C36">
    <cfRule type="expression" dxfId="1" priority="2" stopIfTrue="1">
      <formula>"len($A:$A)=3"</formula>
    </cfRule>
  </conditionalFormatting>
  <conditionalFormatting sqref="D36">
    <cfRule type="expression" dxfId="1" priority="1" stopIfTrue="1">
      <formula>"len($A:$A)=3"</formula>
    </cfRule>
  </conditionalFormatting>
  <conditionalFormatting sqref="C37">
    <cfRule type="expression" dxfId="1" priority="33" stopIfTrue="1">
      <formula>"len($A:$A)=3"</formula>
    </cfRule>
  </conditionalFormatting>
  <conditionalFormatting sqref="D37">
    <cfRule type="expression" dxfId="1" priority="22" stopIfTrue="1">
      <formula>"len($A:$A)=3"</formula>
    </cfRule>
  </conditionalFormatting>
  <conditionalFormatting sqref="B8:B9">
    <cfRule type="expression" dxfId="1" priority="60" stopIfTrue="1">
      <formula>"len($A:$A)=3"</formula>
    </cfRule>
  </conditionalFormatting>
  <conditionalFormatting sqref="B33:B35">
    <cfRule type="expression" dxfId="1" priority="21" stopIfTrue="1">
      <formula>"len($A:$A)=3"</formula>
    </cfRule>
  </conditionalFormatting>
  <conditionalFormatting sqref="B38:B40">
    <cfRule type="expression" dxfId="1" priority="15" stopIfTrue="1">
      <formula>"len($A:$A)=3"</formula>
    </cfRule>
    <cfRule type="expression" dxfId="1" priority="16" stopIfTrue="1">
      <formula>"len($A:$A)=3"</formula>
    </cfRule>
  </conditionalFormatting>
  <conditionalFormatting sqref="C22:C24">
    <cfRule type="expression" dxfId="1" priority="3" stopIfTrue="1">
      <formula>"len($A:$A)=3"</formula>
    </cfRule>
  </conditionalFormatting>
  <conditionalFormatting sqref="C25:C30">
    <cfRule type="expression" dxfId="1" priority="38" stopIfTrue="1">
      <formula>"len($A:$A)=3"</formula>
    </cfRule>
  </conditionalFormatting>
  <conditionalFormatting sqref="C34:C35">
    <cfRule type="expression" dxfId="1" priority="35" stopIfTrue="1">
      <formula>"len($A:$A)=3"</formula>
    </cfRule>
  </conditionalFormatting>
  <conditionalFormatting sqref="D6:D20">
    <cfRule type="expression" dxfId="1" priority="6" stopIfTrue="1">
      <formula>"len($A:$A)=3"</formula>
    </cfRule>
  </conditionalFormatting>
  <conditionalFormatting sqref="D22:D24">
    <cfRule type="expression" dxfId="1" priority="4" stopIfTrue="1">
      <formula>"len($A:$A)=3"</formula>
    </cfRule>
  </conditionalFormatting>
  <conditionalFormatting sqref="D25:D30">
    <cfRule type="expression" dxfId="1" priority="27" stopIfTrue="1">
      <formula>"len($A:$A)=3"</formula>
    </cfRule>
  </conditionalFormatting>
  <conditionalFormatting sqref="D34:D35">
    <cfRule type="expression" dxfId="1" priority="24" stopIfTrue="1">
      <formula>"len($A:$A)=3"</formula>
    </cfRule>
  </conditionalFormatting>
  <conditionalFormatting sqref="D38:D40">
    <cfRule type="expression" dxfId="1" priority="32" stopIfTrue="1">
      <formula>"len($A:$A)=3"</formula>
    </cfRule>
  </conditionalFormatting>
  <conditionalFormatting sqref="D39:D40">
    <cfRule type="expression" dxfId="1" priority="29" stopIfTrue="1">
      <formula>"len($A:$A)=3"</formula>
    </cfRule>
  </conditionalFormatting>
  <conditionalFormatting sqref="F5:F40">
    <cfRule type="cellIs" dxfId="2" priority="44" stopIfTrue="1" operator="lessThan">
      <formula>0</formula>
    </cfRule>
    <cfRule type="cellIs" dxfId="2" priority="45" stopIfTrue="1" operator="lessThan">
      <formula>0</formula>
    </cfRule>
  </conditionalFormatting>
  <conditionalFormatting sqref="A5:B30">
    <cfRule type="expression" dxfId="1" priority="57" stopIfTrue="1">
      <formula>"len($A:$A)=3"</formula>
    </cfRule>
  </conditionalFormatting>
  <conditionalFormatting sqref="B5:B7 B40 B32">
    <cfRule type="expression" dxfId="1" priority="66" stopIfTrue="1">
      <formula>"len($A:$A)=3"</formula>
    </cfRule>
  </conditionalFormatting>
  <conditionalFormatting sqref="C6:C20 C5:D5">
    <cfRule type="expression" dxfId="1" priority="8" stopIfTrue="1">
      <formula>"len($A:$A)=3"</formula>
    </cfRule>
  </conditionalFormatting>
  <conditionalFormatting sqref="C6:C20 C22:C24 C21:D21 C5:D5">
    <cfRule type="expression" dxfId="1" priority="7" stopIfTrue="1">
      <formula>"len($A:$A)=3"</formula>
    </cfRule>
  </conditionalFormatting>
  <conditionalFormatting sqref="D6:D20 D22:D24">
    <cfRule type="expression" dxfId="1" priority="5" stopIfTrue="1">
      <formula>"len($A:$A)=3"</formula>
    </cfRule>
  </conditionalFormatting>
  <conditionalFormatting sqref="C32 C33:D35">
    <cfRule type="expression" dxfId="1" priority="42" stopIfTrue="1">
      <formula>"len($A:$A)=3"</formula>
    </cfRule>
  </conditionalFormatting>
  <conditionalFormatting sqref="D32 D34:D35">
    <cfRule type="expression" dxfId="1" priority="31" stopIfTrue="1">
      <formula>"len($A:$A)=3"</formula>
    </cfRule>
  </conditionalFormatting>
  <conditionalFormatting sqref="A33:B35 B39:B40">
    <cfRule type="expression" dxfId="1" priority="20" stopIfTrue="1">
      <formula>"len($A:$A)=3"</formula>
    </cfRule>
  </conditionalFormatting>
  <conditionalFormatting sqref="C33:D35">
    <cfRule type="expression" dxfId="1" priority="36" stopIfTrue="1">
      <formula>"len($A:$A)=3"</formula>
    </cfRule>
  </conditionalFormatting>
  <conditionalFormatting sqref="A34:B35">
    <cfRule type="expression" dxfId="1" priority="19" stopIfTrue="1">
      <formula>"len($A:$A)=3"</formula>
    </cfRule>
  </conditionalFormatting>
  <conditionalFormatting sqref="B40 A36:B36">
    <cfRule type="expression" dxfId="1" priority="64" stopIfTrue="1">
      <formula>"len($A:$A)=3"</formula>
    </cfRule>
  </conditionalFormatting>
  <conditionalFormatting sqref="A36:B37">
    <cfRule type="expression" dxfId="1" priority="17" stopIfTrue="1">
      <formula>"len($A:$A)=3"</formula>
    </cfRule>
  </conditionalFormatting>
  <conditionalFormatting sqref="C38:C40 D40">
    <cfRule type="expression" dxfId="1" priority="43" stopIfTrue="1">
      <formula>"len($A:$A)=3"</formula>
    </cfRule>
  </conditionalFormatting>
  <conditionalFormatting sqref="C39:C40 D40">
    <cfRule type="expression" dxfId="1" priority="40"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workbookViewId="0">
      <pane ySplit="3" topLeftCell="A263" activePane="bottomLeft" state="frozen"/>
      <selection/>
      <selection pane="bottomLeft" activeCell="E269" sqref="E269"/>
    </sheetView>
  </sheetViews>
  <sheetFormatPr defaultColWidth="9" defaultRowHeight="15.75" outlineLevelCol="6"/>
  <cols>
    <col min="1" max="1" width="21.4416666666667" style="293" customWidth="1"/>
    <col min="2" max="2" width="50.775" style="293" customWidth="1"/>
    <col min="3" max="4" width="20.6666666666667" style="293" customWidth="1"/>
    <col min="5" max="5" width="20.6666666666667" style="361" customWidth="1"/>
    <col min="6" max="6" width="3.775" style="311" customWidth="1"/>
    <col min="7" max="16384" width="9" style="293"/>
  </cols>
  <sheetData>
    <row r="1" ht="45" customHeight="1" spans="2:5">
      <c r="B1" s="294" t="s">
        <v>2664</v>
      </c>
      <c r="C1" s="294"/>
      <c r="D1" s="294"/>
      <c r="E1" s="294"/>
    </row>
    <row r="2" s="295" customFormat="1" ht="20.1" customHeight="1" spans="2:6">
      <c r="B2" s="296"/>
      <c r="C2" s="296"/>
      <c r="D2" s="296"/>
      <c r="E2" s="312" t="s">
        <v>2</v>
      </c>
      <c r="F2" s="313"/>
    </row>
    <row r="3" s="315" customFormat="1" ht="45" customHeight="1" spans="1:7">
      <c r="A3" s="297" t="s">
        <v>3</v>
      </c>
      <c r="B3" s="298" t="s">
        <v>4</v>
      </c>
      <c r="C3" s="299" t="s">
        <v>5</v>
      </c>
      <c r="D3" s="299" t="s">
        <v>6</v>
      </c>
      <c r="E3" s="299" t="s">
        <v>7</v>
      </c>
      <c r="F3" s="314" t="s">
        <v>8</v>
      </c>
      <c r="G3" s="315" t="s">
        <v>137</v>
      </c>
    </row>
    <row r="4" ht="37.95" customHeight="1" spans="1:7">
      <c r="A4" s="300" t="s">
        <v>83</v>
      </c>
      <c r="B4" s="301" t="s">
        <v>2665</v>
      </c>
      <c r="C4" s="306">
        <v>46</v>
      </c>
      <c r="D4" s="306">
        <v>63</v>
      </c>
      <c r="E4" s="316">
        <f t="shared" ref="E4:E5" si="0">IF(C4&gt;0,D4/C4-1,IF(C4&lt;0,-(D4/C4-1),""))</f>
        <v>0.37</v>
      </c>
      <c r="F4" s="317" t="str">
        <f t="shared" ref="F4:F67" si="1">IF(LEN(A4)=3,"是",IF(B4&lt;&gt;"",IF(SUM(C4:D4)&lt;&gt;0,"是","否"),"是"))</f>
        <v>是</v>
      </c>
      <c r="G4" s="293" t="str">
        <f t="shared" ref="G4:G67" si="2">IF(LEN(A4)=3,"类",IF(LEN(A4)=5,"款","项"))</f>
        <v>类</v>
      </c>
    </row>
    <row r="5" ht="37.95" customHeight="1" spans="1:7">
      <c r="A5" s="304" t="s">
        <v>2666</v>
      </c>
      <c r="B5" s="303" t="s">
        <v>2667</v>
      </c>
      <c r="C5" s="307">
        <v>46</v>
      </c>
      <c r="D5" s="307">
        <v>36</v>
      </c>
      <c r="E5" s="316">
        <f t="shared" si="0"/>
        <v>-0.217</v>
      </c>
      <c r="F5" s="317" t="str">
        <f t="shared" si="1"/>
        <v>是</v>
      </c>
      <c r="G5" s="293" t="str">
        <f t="shared" si="2"/>
        <v>款</v>
      </c>
    </row>
    <row r="6" ht="37.95" hidden="1" customHeight="1" spans="1:7">
      <c r="A6" s="304" t="s">
        <v>2668</v>
      </c>
      <c r="B6" s="305" t="s">
        <v>2669</v>
      </c>
      <c r="C6" s="307">
        <v>466</v>
      </c>
      <c r="D6" s="307">
        <v>376</v>
      </c>
      <c r="E6" s="362">
        <f t="shared" ref="E6:E68" si="3">IF(C6&gt;0,D6/C6-1,IF(C6&lt;0,-(D6/C6-1),""))</f>
        <v>-0.193</v>
      </c>
      <c r="F6" s="317" t="str">
        <f t="shared" si="1"/>
        <v>是</v>
      </c>
      <c r="G6" s="293" t="str">
        <f t="shared" si="2"/>
        <v>项</v>
      </c>
    </row>
    <row r="7" ht="37.95" hidden="1" customHeight="1" spans="1:7">
      <c r="A7" s="304" t="s">
        <v>2670</v>
      </c>
      <c r="B7" s="305" t="s">
        <v>2671</v>
      </c>
      <c r="C7" s="307">
        <v>866</v>
      </c>
      <c r="D7" s="307">
        <v>1073</v>
      </c>
      <c r="E7" s="362">
        <f t="shared" si="3"/>
        <v>0.239</v>
      </c>
      <c r="F7" s="317" t="str">
        <f t="shared" si="1"/>
        <v>是</v>
      </c>
      <c r="G7" s="293" t="str">
        <f t="shared" si="2"/>
        <v>项</v>
      </c>
    </row>
    <row r="8" ht="37.95" hidden="1" customHeight="1" spans="1:7">
      <c r="A8" s="304" t="s">
        <v>2672</v>
      </c>
      <c r="B8" s="305" t="s">
        <v>2673</v>
      </c>
      <c r="C8" s="307">
        <v>191</v>
      </c>
      <c r="D8" s="307">
        <v>448</v>
      </c>
      <c r="E8" s="362">
        <f t="shared" si="3"/>
        <v>1.346</v>
      </c>
      <c r="F8" s="317" t="str">
        <f t="shared" si="1"/>
        <v>是</v>
      </c>
      <c r="G8" s="293" t="str">
        <f t="shared" si="2"/>
        <v>项</v>
      </c>
    </row>
    <row r="9" s="289" customFormat="1" ht="37.95" hidden="1" customHeight="1" spans="1:7">
      <c r="A9" s="304" t="s">
        <v>2674</v>
      </c>
      <c r="B9" s="305" t="s">
        <v>2675</v>
      </c>
      <c r="C9" s="307">
        <v>0</v>
      </c>
      <c r="D9" s="307">
        <v>0</v>
      </c>
      <c r="E9" s="362" t="str">
        <f t="shared" si="3"/>
        <v/>
      </c>
      <c r="F9" s="317" t="str">
        <f t="shared" si="1"/>
        <v>否</v>
      </c>
      <c r="G9" s="293" t="str">
        <f t="shared" si="2"/>
        <v>项</v>
      </c>
    </row>
    <row r="10" ht="37.95" hidden="1" customHeight="1" spans="1:7">
      <c r="A10" s="304" t="s">
        <v>2676</v>
      </c>
      <c r="B10" s="305" t="s">
        <v>2677</v>
      </c>
      <c r="C10" s="307">
        <v>1717</v>
      </c>
      <c r="D10" s="307">
        <v>2838</v>
      </c>
      <c r="E10" s="362">
        <f t="shared" si="3"/>
        <v>0.653</v>
      </c>
      <c r="F10" s="317" t="str">
        <f t="shared" si="1"/>
        <v>是</v>
      </c>
      <c r="G10" s="293" t="str">
        <f t="shared" si="2"/>
        <v>项</v>
      </c>
    </row>
    <row r="11" ht="37.95" customHeight="1" spans="1:7">
      <c r="A11" s="304" t="s">
        <v>2678</v>
      </c>
      <c r="B11" s="303" t="s">
        <v>2679</v>
      </c>
      <c r="C11" s="344">
        <v>0</v>
      </c>
      <c r="D11" s="344">
        <v>27</v>
      </c>
      <c r="E11" s="316" t="str">
        <f t="shared" si="3"/>
        <v/>
      </c>
      <c r="F11" s="317" t="str">
        <f t="shared" si="1"/>
        <v>是</v>
      </c>
      <c r="G11" s="293" t="str">
        <f t="shared" si="2"/>
        <v>款</v>
      </c>
    </row>
    <row r="12" s="289" customFormat="1" ht="37.95" hidden="1" customHeight="1" spans="1:7">
      <c r="A12" s="304" t="s">
        <v>2680</v>
      </c>
      <c r="B12" s="305" t="s">
        <v>2681</v>
      </c>
      <c r="C12" s="307">
        <v>0</v>
      </c>
      <c r="D12" s="307">
        <v>0</v>
      </c>
      <c r="E12" s="362" t="str">
        <f t="shared" si="3"/>
        <v/>
      </c>
      <c r="F12" s="317" t="str">
        <f t="shared" si="1"/>
        <v>否</v>
      </c>
      <c r="G12" s="293" t="str">
        <f t="shared" si="2"/>
        <v>项</v>
      </c>
    </row>
    <row r="13" ht="37.95" hidden="1" customHeight="1" spans="1:7">
      <c r="A13" s="304" t="s">
        <v>2682</v>
      </c>
      <c r="B13" s="305" t="s">
        <v>2683</v>
      </c>
      <c r="C13" s="307">
        <v>0</v>
      </c>
      <c r="D13" s="307">
        <v>0</v>
      </c>
      <c r="E13" s="362" t="str">
        <f t="shared" si="3"/>
        <v/>
      </c>
      <c r="F13" s="317" t="str">
        <f t="shared" si="1"/>
        <v>否</v>
      </c>
      <c r="G13" s="293" t="str">
        <f t="shared" si="2"/>
        <v>项</v>
      </c>
    </row>
    <row r="14" s="289" customFormat="1" ht="37.95" hidden="1" customHeight="1" spans="1:7">
      <c r="A14" s="304" t="s">
        <v>2684</v>
      </c>
      <c r="B14" s="305" t="s">
        <v>2685</v>
      </c>
      <c r="C14" s="307">
        <v>0</v>
      </c>
      <c r="D14" s="307">
        <v>30</v>
      </c>
      <c r="E14" s="362" t="str">
        <f t="shared" si="3"/>
        <v/>
      </c>
      <c r="F14" s="317" t="str">
        <f t="shared" si="1"/>
        <v>是</v>
      </c>
      <c r="G14" s="293" t="str">
        <f t="shared" si="2"/>
        <v>项</v>
      </c>
    </row>
    <row r="15" ht="37.95" hidden="1" customHeight="1" spans="1:7">
      <c r="A15" s="304" t="s">
        <v>2686</v>
      </c>
      <c r="B15" s="305" t="s">
        <v>2687</v>
      </c>
      <c r="C15" s="307">
        <v>2499</v>
      </c>
      <c r="D15" s="307">
        <v>3109</v>
      </c>
      <c r="E15" s="362">
        <f t="shared" si="3"/>
        <v>0.244</v>
      </c>
      <c r="F15" s="317" t="str">
        <f t="shared" si="1"/>
        <v>是</v>
      </c>
      <c r="G15" s="293" t="str">
        <f t="shared" si="2"/>
        <v>项</v>
      </c>
    </row>
    <row r="16" ht="37.95" hidden="1" customHeight="1" spans="1:7">
      <c r="A16" s="304" t="s">
        <v>2688</v>
      </c>
      <c r="B16" s="305" t="s">
        <v>2689</v>
      </c>
      <c r="C16" s="307">
        <v>0</v>
      </c>
      <c r="D16" s="307">
        <v>5040</v>
      </c>
      <c r="E16" s="362" t="str">
        <f t="shared" si="3"/>
        <v/>
      </c>
      <c r="F16" s="317" t="str">
        <f t="shared" si="1"/>
        <v>是</v>
      </c>
      <c r="G16" s="293" t="str">
        <f t="shared" si="2"/>
        <v>项</v>
      </c>
    </row>
    <row r="17" s="289" customFormat="1" ht="37.95" customHeight="1" spans="1:7">
      <c r="A17" s="304" t="s">
        <v>2690</v>
      </c>
      <c r="B17" s="305" t="s">
        <v>2691</v>
      </c>
      <c r="C17" s="307">
        <f>SUM(C18:C19)</f>
        <v>0</v>
      </c>
      <c r="D17" s="307">
        <f>SUM(D18:D19)</f>
        <v>0</v>
      </c>
      <c r="E17" s="316" t="str">
        <f t="shared" si="3"/>
        <v/>
      </c>
      <c r="F17" s="317" t="str">
        <f t="shared" si="1"/>
        <v>否</v>
      </c>
      <c r="G17" s="293" t="str">
        <f t="shared" si="2"/>
        <v>款</v>
      </c>
    </row>
    <row r="18" s="289" customFormat="1" ht="37.95" hidden="1" customHeight="1" spans="1:7">
      <c r="A18" s="304" t="s">
        <v>2692</v>
      </c>
      <c r="B18" s="305" t="s">
        <v>2693</v>
      </c>
      <c r="C18" s="307">
        <v>0</v>
      </c>
      <c r="D18" s="307">
        <v>0</v>
      </c>
      <c r="E18" s="362" t="str">
        <f t="shared" si="3"/>
        <v/>
      </c>
      <c r="F18" s="317" t="str">
        <f t="shared" si="1"/>
        <v>否</v>
      </c>
      <c r="G18" s="293" t="str">
        <f t="shared" si="2"/>
        <v>项</v>
      </c>
    </row>
    <row r="19" s="289" customFormat="1" ht="37.95" hidden="1" customHeight="1" spans="1:7">
      <c r="A19" s="304" t="s">
        <v>2694</v>
      </c>
      <c r="B19" s="305" t="s">
        <v>2695</v>
      </c>
      <c r="C19" s="307">
        <v>0</v>
      </c>
      <c r="D19" s="307">
        <v>0</v>
      </c>
      <c r="E19" s="362" t="str">
        <f t="shared" si="3"/>
        <v/>
      </c>
      <c r="F19" s="317" t="str">
        <f t="shared" si="1"/>
        <v>否</v>
      </c>
      <c r="G19" s="293" t="str">
        <f t="shared" si="2"/>
        <v>项</v>
      </c>
    </row>
    <row r="20" ht="37.95" customHeight="1" spans="1:7">
      <c r="A20" s="300" t="s">
        <v>85</v>
      </c>
      <c r="B20" s="301" t="s">
        <v>2696</v>
      </c>
      <c r="C20" s="328">
        <v>2608</v>
      </c>
      <c r="D20" s="328">
        <v>6142</v>
      </c>
      <c r="E20" s="316">
        <f t="shared" si="3"/>
        <v>1.355</v>
      </c>
      <c r="F20" s="317" t="str">
        <f t="shared" si="1"/>
        <v>是</v>
      </c>
      <c r="G20" s="293" t="str">
        <f t="shared" si="2"/>
        <v>类</v>
      </c>
    </row>
    <row r="21" ht="37.95" customHeight="1" spans="1:7">
      <c r="A21" s="304" t="s">
        <v>2697</v>
      </c>
      <c r="B21" s="303" t="s">
        <v>2698</v>
      </c>
      <c r="C21" s="344">
        <v>2544</v>
      </c>
      <c r="D21" s="344">
        <v>5585</v>
      </c>
      <c r="E21" s="316">
        <f t="shared" si="3"/>
        <v>1.195</v>
      </c>
      <c r="F21" s="317" t="str">
        <f t="shared" si="1"/>
        <v>是</v>
      </c>
      <c r="G21" s="293" t="str">
        <f t="shared" si="2"/>
        <v>款</v>
      </c>
    </row>
    <row r="22" ht="37.95" hidden="1" customHeight="1" spans="1:7">
      <c r="A22" s="304" t="s">
        <v>2699</v>
      </c>
      <c r="B22" s="305" t="s">
        <v>2700</v>
      </c>
      <c r="C22" s="307">
        <v>38805</v>
      </c>
      <c r="D22" s="307">
        <v>39463</v>
      </c>
      <c r="E22" s="362">
        <f t="shared" si="3"/>
        <v>0.017</v>
      </c>
      <c r="F22" s="317" t="str">
        <f t="shared" si="1"/>
        <v>是</v>
      </c>
      <c r="G22" s="293" t="str">
        <f t="shared" si="2"/>
        <v>项</v>
      </c>
    </row>
    <row r="23" ht="37.95" hidden="1" customHeight="1" spans="1:7">
      <c r="A23" s="304" t="s">
        <v>2701</v>
      </c>
      <c r="B23" s="305" t="s">
        <v>2702</v>
      </c>
      <c r="C23" s="307">
        <v>27430</v>
      </c>
      <c r="D23" s="307">
        <v>27738</v>
      </c>
      <c r="E23" s="362">
        <f t="shared" si="3"/>
        <v>0.011</v>
      </c>
      <c r="F23" s="317" t="str">
        <f t="shared" si="1"/>
        <v>是</v>
      </c>
      <c r="G23" s="293" t="str">
        <f t="shared" si="2"/>
        <v>项</v>
      </c>
    </row>
    <row r="24" ht="37.95" hidden="1" customHeight="1" spans="1:7">
      <c r="A24" s="304" t="s">
        <v>2703</v>
      </c>
      <c r="B24" s="305" t="s">
        <v>2704</v>
      </c>
      <c r="C24" s="307">
        <v>1133</v>
      </c>
      <c r="D24" s="307">
        <v>1241</v>
      </c>
      <c r="E24" s="362">
        <f t="shared" si="3"/>
        <v>0.095</v>
      </c>
      <c r="F24" s="317" t="str">
        <f t="shared" si="1"/>
        <v>是</v>
      </c>
      <c r="G24" s="293" t="str">
        <f t="shared" si="2"/>
        <v>项</v>
      </c>
    </row>
    <row r="25" ht="37.95" customHeight="1" spans="1:7">
      <c r="A25" s="304" t="s">
        <v>2705</v>
      </c>
      <c r="B25" s="303" t="s">
        <v>2706</v>
      </c>
      <c r="C25" s="344">
        <v>64</v>
      </c>
      <c r="D25" s="344">
        <v>557</v>
      </c>
      <c r="E25" s="316">
        <f t="shared" si="3"/>
        <v>7.703</v>
      </c>
      <c r="F25" s="317" t="str">
        <f t="shared" si="1"/>
        <v>是</v>
      </c>
      <c r="G25" s="293" t="str">
        <f t="shared" si="2"/>
        <v>款</v>
      </c>
    </row>
    <row r="26" s="289" customFormat="1" ht="37.95" hidden="1" customHeight="1" spans="1:7">
      <c r="A26" s="304" t="s">
        <v>2707</v>
      </c>
      <c r="B26" s="305" t="s">
        <v>2700</v>
      </c>
      <c r="C26" s="307">
        <v>0</v>
      </c>
      <c r="D26" s="307">
        <v>230</v>
      </c>
      <c r="E26" s="362" t="str">
        <f t="shared" si="3"/>
        <v/>
      </c>
      <c r="F26" s="317" t="str">
        <f t="shared" si="1"/>
        <v>是</v>
      </c>
      <c r="G26" s="293" t="str">
        <f t="shared" si="2"/>
        <v>项</v>
      </c>
    </row>
    <row r="27" ht="37.95" hidden="1" customHeight="1" spans="1:7">
      <c r="A27" s="304" t="s">
        <v>2708</v>
      </c>
      <c r="B27" s="305" t="s">
        <v>2702</v>
      </c>
      <c r="C27" s="307">
        <v>1147</v>
      </c>
      <c r="D27" s="307">
        <v>2635</v>
      </c>
      <c r="E27" s="362">
        <f t="shared" si="3"/>
        <v>1.297</v>
      </c>
      <c r="F27" s="317" t="str">
        <f t="shared" si="1"/>
        <v>是</v>
      </c>
      <c r="G27" s="293" t="str">
        <f t="shared" si="2"/>
        <v>项</v>
      </c>
    </row>
    <row r="28" ht="37.95" hidden="1" customHeight="1" spans="1:7">
      <c r="A28" s="304" t="s">
        <v>2709</v>
      </c>
      <c r="B28" s="305" t="s">
        <v>2710</v>
      </c>
      <c r="C28" s="307">
        <v>672</v>
      </c>
      <c r="D28" s="307">
        <v>625</v>
      </c>
      <c r="E28" s="362">
        <f t="shared" si="3"/>
        <v>-0.07</v>
      </c>
      <c r="F28" s="317" t="str">
        <f t="shared" si="1"/>
        <v>是</v>
      </c>
      <c r="G28" s="293" t="str">
        <f t="shared" si="2"/>
        <v>项</v>
      </c>
    </row>
    <row r="29" s="288" customFormat="1" ht="37.95" customHeight="1" spans="1:7">
      <c r="A29" s="304" t="s">
        <v>2711</v>
      </c>
      <c r="B29" s="303" t="s">
        <v>2712</v>
      </c>
      <c r="C29" s="344"/>
      <c r="D29" s="344"/>
      <c r="E29" s="316" t="str">
        <f t="shared" si="3"/>
        <v/>
      </c>
      <c r="F29" s="317" t="str">
        <f t="shared" si="1"/>
        <v>否</v>
      </c>
      <c r="G29" s="293" t="str">
        <f t="shared" si="2"/>
        <v>款</v>
      </c>
    </row>
    <row r="30" s="289" customFormat="1" ht="37.95" hidden="1" customHeight="1" spans="1:7">
      <c r="A30" s="304" t="s">
        <v>2713</v>
      </c>
      <c r="B30" s="305" t="s">
        <v>2702</v>
      </c>
      <c r="C30" s="307">
        <v>0</v>
      </c>
      <c r="D30" s="307">
        <v>0</v>
      </c>
      <c r="E30" s="362" t="str">
        <f t="shared" si="3"/>
        <v/>
      </c>
      <c r="F30" s="317" t="str">
        <f t="shared" si="1"/>
        <v>否</v>
      </c>
      <c r="G30" s="293" t="str">
        <f t="shared" si="2"/>
        <v>项</v>
      </c>
    </row>
    <row r="31" s="289" customFormat="1" ht="37.95" hidden="1" customHeight="1" spans="1:7">
      <c r="A31" s="304" t="s">
        <v>2714</v>
      </c>
      <c r="B31" s="305" t="s">
        <v>2715</v>
      </c>
      <c r="C31" s="307">
        <v>0</v>
      </c>
      <c r="D31" s="307">
        <v>110</v>
      </c>
      <c r="E31" s="362" t="str">
        <f t="shared" si="3"/>
        <v/>
      </c>
      <c r="F31" s="317" t="str">
        <f t="shared" si="1"/>
        <v>是</v>
      </c>
      <c r="G31" s="293" t="str">
        <f t="shared" si="2"/>
        <v>项</v>
      </c>
    </row>
    <row r="32" ht="37.95" customHeight="1" spans="1:7">
      <c r="A32" s="300" t="s">
        <v>89</v>
      </c>
      <c r="B32" s="301" t="s">
        <v>2716</v>
      </c>
      <c r="C32" s="328"/>
      <c r="D32" s="328"/>
      <c r="E32" s="316" t="str">
        <f t="shared" si="3"/>
        <v/>
      </c>
      <c r="F32" s="317" t="str">
        <f t="shared" si="1"/>
        <v>是</v>
      </c>
      <c r="G32" s="293" t="str">
        <f t="shared" si="2"/>
        <v>类</v>
      </c>
    </row>
    <row r="33" ht="37.95" customHeight="1" spans="1:7">
      <c r="A33" s="304" t="s">
        <v>2717</v>
      </c>
      <c r="B33" s="303" t="s">
        <v>2718</v>
      </c>
      <c r="C33" s="344"/>
      <c r="D33" s="344"/>
      <c r="E33" s="316" t="str">
        <f t="shared" si="3"/>
        <v/>
      </c>
      <c r="F33" s="317" t="str">
        <f t="shared" si="1"/>
        <v>否</v>
      </c>
      <c r="G33" s="293" t="str">
        <f t="shared" si="2"/>
        <v>款</v>
      </c>
    </row>
    <row r="34" s="289" customFormat="1" ht="37.95" hidden="1" customHeight="1" spans="1:7">
      <c r="A34" s="304">
        <v>2116001</v>
      </c>
      <c r="B34" s="305" t="s">
        <v>2719</v>
      </c>
      <c r="C34" s="307">
        <v>1780</v>
      </c>
      <c r="D34" s="307">
        <v>0</v>
      </c>
      <c r="E34" s="362">
        <f t="shared" si="3"/>
        <v>-1</v>
      </c>
      <c r="F34" s="317" t="str">
        <f t="shared" si="1"/>
        <v>是</v>
      </c>
      <c r="G34" s="293" t="str">
        <f t="shared" si="2"/>
        <v>项</v>
      </c>
    </row>
    <row r="35" s="289" customFormat="1" ht="37.95" hidden="1" customHeight="1" spans="1:7">
      <c r="A35" s="304">
        <v>2116002</v>
      </c>
      <c r="B35" s="305" t="s">
        <v>2720</v>
      </c>
      <c r="C35" s="307">
        <v>2091</v>
      </c>
      <c r="D35" s="307">
        <v>0</v>
      </c>
      <c r="E35" s="362">
        <f t="shared" si="3"/>
        <v>-1</v>
      </c>
      <c r="F35" s="317" t="str">
        <f t="shared" si="1"/>
        <v>是</v>
      </c>
      <c r="G35" s="293" t="str">
        <f t="shared" si="2"/>
        <v>项</v>
      </c>
    </row>
    <row r="36" s="289" customFormat="1" ht="37.95" hidden="1" customHeight="1" spans="1:7">
      <c r="A36" s="304">
        <v>2116003</v>
      </c>
      <c r="B36" s="305" t="s">
        <v>2721</v>
      </c>
      <c r="C36" s="307">
        <v>0</v>
      </c>
      <c r="D36" s="307">
        <v>0</v>
      </c>
      <c r="E36" s="362" t="str">
        <f t="shared" si="3"/>
        <v/>
      </c>
      <c r="F36" s="317" t="str">
        <f t="shared" si="1"/>
        <v>否</v>
      </c>
      <c r="G36" s="293" t="str">
        <f t="shared" si="2"/>
        <v>项</v>
      </c>
    </row>
    <row r="37" s="288" customFormat="1" ht="37.95" hidden="1" customHeight="1" spans="1:7">
      <c r="A37" s="304">
        <v>2116099</v>
      </c>
      <c r="B37" s="305" t="s">
        <v>2722</v>
      </c>
      <c r="C37" s="307">
        <v>0</v>
      </c>
      <c r="D37" s="307">
        <v>1550</v>
      </c>
      <c r="E37" s="362" t="str">
        <f t="shared" si="3"/>
        <v/>
      </c>
      <c r="F37" s="317" t="str">
        <f t="shared" si="1"/>
        <v>是</v>
      </c>
      <c r="G37" s="293" t="str">
        <f t="shared" si="2"/>
        <v>项</v>
      </c>
    </row>
    <row r="38" s="289" customFormat="1" ht="37.95" customHeight="1" spans="1:7">
      <c r="A38" s="304">
        <v>21161</v>
      </c>
      <c r="B38" s="305" t="s">
        <v>2723</v>
      </c>
      <c r="C38" s="307">
        <f>SUM(C39:C42)</f>
        <v>0</v>
      </c>
      <c r="D38" s="307">
        <f>SUM(D39:D42)</f>
        <v>0</v>
      </c>
      <c r="E38" s="316" t="str">
        <f t="shared" si="3"/>
        <v/>
      </c>
      <c r="F38" s="317" t="str">
        <f t="shared" si="1"/>
        <v>否</v>
      </c>
      <c r="G38" s="293" t="str">
        <f t="shared" si="2"/>
        <v>款</v>
      </c>
    </row>
    <row r="39" ht="37.95" hidden="1" customHeight="1" spans="1:7">
      <c r="A39" s="304">
        <v>2116101</v>
      </c>
      <c r="B39" s="305" t="s">
        <v>2724</v>
      </c>
      <c r="C39" s="307">
        <v>0</v>
      </c>
      <c r="D39" s="307">
        <v>0</v>
      </c>
      <c r="E39" s="362" t="str">
        <f t="shared" si="3"/>
        <v/>
      </c>
      <c r="F39" s="317" t="str">
        <f t="shared" si="1"/>
        <v>否</v>
      </c>
      <c r="G39" s="293" t="str">
        <f t="shared" si="2"/>
        <v>项</v>
      </c>
    </row>
    <row r="40" ht="37.95" hidden="1" customHeight="1" spans="1:7">
      <c r="A40" s="304">
        <v>2116102</v>
      </c>
      <c r="B40" s="305" t="s">
        <v>2725</v>
      </c>
      <c r="C40" s="307">
        <v>0</v>
      </c>
      <c r="D40" s="307">
        <v>0</v>
      </c>
      <c r="E40" s="362" t="str">
        <f t="shared" si="3"/>
        <v/>
      </c>
      <c r="F40" s="317" t="str">
        <f t="shared" si="1"/>
        <v>否</v>
      </c>
      <c r="G40" s="293" t="str">
        <f t="shared" si="2"/>
        <v>项</v>
      </c>
    </row>
    <row r="41" ht="37.95" hidden="1" customHeight="1" spans="1:7">
      <c r="A41" s="304">
        <v>2116103</v>
      </c>
      <c r="B41" s="305" t="s">
        <v>2726</v>
      </c>
      <c r="C41" s="307">
        <v>0</v>
      </c>
      <c r="D41" s="307">
        <v>0</v>
      </c>
      <c r="E41" s="362" t="str">
        <f t="shared" si="3"/>
        <v/>
      </c>
      <c r="F41" s="317" t="str">
        <f t="shared" si="1"/>
        <v>否</v>
      </c>
      <c r="G41" s="293" t="str">
        <f t="shared" si="2"/>
        <v>项</v>
      </c>
    </row>
    <row r="42" ht="37.95" hidden="1" customHeight="1" spans="1:7">
      <c r="A42" s="304">
        <v>2116104</v>
      </c>
      <c r="B42" s="305" t="s">
        <v>2727</v>
      </c>
      <c r="C42" s="307">
        <v>0</v>
      </c>
      <c r="D42" s="307">
        <v>0</v>
      </c>
      <c r="E42" s="362" t="str">
        <f t="shared" si="3"/>
        <v/>
      </c>
      <c r="F42" s="317" t="str">
        <f t="shared" si="1"/>
        <v>否</v>
      </c>
      <c r="G42" s="293" t="str">
        <f t="shared" si="2"/>
        <v>项</v>
      </c>
    </row>
    <row r="43" ht="37.95" customHeight="1" spans="1:7">
      <c r="A43" s="300" t="s">
        <v>91</v>
      </c>
      <c r="B43" s="301" t="s">
        <v>2728</v>
      </c>
      <c r="C43" s="328">
        <v>544197</v>
      </c>
      <c r="D43" s="328">
        <v>812116</v>
      </c>
      <c r="E43" s="316">
        <f t="shared" si="3"/>
        <v>0.492</v>
      </c>
      <c r="F43" s="317" t="str">
        <f t="shared" si="1"/>
        <v>是</v>
      </c>
      <c r="G43" s="293" t="str">
        <f t="shared" si="2"/>
        <v>类</v>
      </c>
    </row>
    <row r="44" ht="37.95" customHeight="1" spans="1:7">
      <c r="A44" s="304" t="s">
        <v>2729</v>
      </c>
      <c r="B44" s="303" t="s">
        <v>2730</v>
      </c>
      <c r="C44" s="344">
        <v>538941</v>
      </c>
      <c r="D44" s="344">
        <v>702301</v>
      </c>
      <c r="E44" s="316">
        <f t="shared" si="3"/>
        <v>0.303</v>
      </c>
      <c r="F44" s="317" t="str">
        <f t="shared" si="1"/>
        <v>是</v>
      </c>
      <c r="G44" s="293" t="str">
        <f t="shared" si="2"/>
        <v>款</v>
      </c>
    </row>
    <row r="45" ht="37.95" hidden="1" customHeight="1" spans="1:7">
      <c r="A45" s="304" t="s">
        <v>2731</v>
      </c>
      <c r="B45" s="305" t="s">
        <v>2732</v>
      </c>
      <c r="C45" s="307">
        <v>4534219</v>
      </c>
      <c r="D45" s="307">
        <v>6069877</v>
      </c>
      <c r="E45" s="362">
        <f t="shared" si="3"/>
        <v>0.339</v>
      </c>
      <c r="F45" s="317" t="str">
        <f t="shared" si="1"/>
        <v>是</v>
      </c>
      <c r="G45" s="293" t="str">
        <f t="shared" si="2"/>
        <v>项</v>
      </c>
    </row>
    <row r="46" ht="37.95" hidden="1" customHeight="1" spans="1:7">
      <c r="A46" s="304" t="s">
        <v>2733</v>
      </c>
      <c r="B46" s="305" t="s">
        <v>2734</v>
      </c>
      <c r="C46" s="307">
        <v>967413</v>
      </c>
      <c r="D46" s="307">
        <v>845239</v>
      </c>
      <c r="E46" s="362">
        <f t="shared" si="3"/>
        <v>-0.126</v>
      </c>
      <c r="F46" s="317" t="str">
        <f t="shared" si="1"/>
        <v>是</v>
      </c>
      <c r="G46" s="293" t="str">
        <f t="shared" si="2"/>
        <v>项</v>
      </c>
    </row>
    <row r="47" ht="37.95" hidden="1" customHeight="1" spans="1:7">
      <c r="A47" s="304" t="s">
        <v>2735</v>
      </c>
      <c r="B47" s="305" t="s">
        <v>2736</v>
      </c>
      <c r="C47" s="307">
        <v>1410308</v>
      </c>
      <c r="D47" s="307">
        <v>1241123</v>
      </c>
      <c r="E47" s="362">
        <f t="shared" si="3"/>
        <v>-0.12</v>
      </c>
      <c r="F47" s="317" t="str">
        <f t="shared" si="1"/>
        <v>是</v>
      </c>
      <c r="G47" s="293" t="str">
        <f t="shared" si="2"/>
        <v>项</v>
      </c>
    </row>
    <row r="48" ht="37.95" hidden="1" customHeight="1" spans="1:7">
      <c r="A48" s="304" t="s">
        <v>2737</v>
      </c>
      <c r="B48" s="305" t="s">
        <v>2738</v>
      </c>
      <c r="C48" s="307">
        <v>181676</v>
      </c>
      <c r="D48" s="307">
        <v>103015</v>
      </c>
      <c r="E48" s="362">
        <f t="shared" si="3"/>
        <v>-0.433</v>
      </c>
      <c r="F48" s="317" t="str">
        <f t="shared" si="1"/>
        <v>是</v>
      </c>
      <c r="G48" s="293" t="str">
        <f t="shared" si="2"/>
        <v>项</v>
      </c>
    </row>
    <row r="49" ht="37.95" hidden="1" customHeight="1" spans="1:7">
      <c r="A49" s="304" t="s">
        <v>2739</v>
      </c>
      <c r="B49" s="305" t="s">
        <v>2740</v>
      </c>
      <c r="C49" s="307">
        <v>86494</v>
      </c>
      <c r="D49" s="307">
        <v>73133</v>
      </c>
      <c r="E49" s="362">
        <f t="shared" si="3"/>
        <v>-0.154</v>
      </c>
      <c r="F49" s="317" t="str">
        <f t="shared" si="1"/>
        <v>是</v>
      </c>
      <c r="G49" s="293" t="str">
        <f t="shared" si="2"/>
        <v>项</v>
      </c>
    </row>
    <row r="50" ht="37.95" hidden="1" customHeight="1" spans="1:7">
      <c r="A50" s="304" t="s">
        <v>2741</v>
      </c>
      <c r="B50" s="305" t="s">
        <v>2742</v>
      </c>
      <c r="C50" s="307">
        <v>78171</v>
      </c>
      <c r="D50" s="307">
        <v>50354</v>
      </c>
      <c r="E50" s="362">
        <f t="shared" si="3"/>
        <v>-0.356</v>
      </c>
      <c r="F50" s="317" t="str">
        <f t="shared" si="1"/>
        <v>是</v>
      </c>
      <c r="G50" s="293" t="str">
        <f t="shared" si="2"/>
        <v>项</v>
      </c>
    </row>
    <row r="51" ht="37.95" hidden="1" customHeight="1" spans="1:7">
      <c r="A51" s="304" t="s">
        <v>2743</v>
      </c>
      <c r="B51" s="305" t="s">
        <v>2744</v>
      </c>
      <c r="C51" s="307">
        <v>8905</v>
      </c>
      <c r="D51" s="307">
        <v>29284</v>
      </c>
      <c r="E51" s="362">
        <f t="shared" si="3"/>
        <v>2.288</v>
      </c>
      <c r="F51" s="317" t="str">
        <f t="shared" si="1"/>
        <v>是</v>
      </c>
      <c r="G51" s="293" t="str">
        <f t="shared" si="2"/>
        <v>项</v>
      </c>
    </row>
    <row r="52" ht="37.95" hidden="1" customHeight="1" spans="1:7">
      <c r="A52" s="304" t="s">
        <v>2745</v>
      </c>
      <c r="B52" s="305" t="s">
        <v>2746</v>
      </c>
      <c r="C52" s="307">
        <v>14041</v>
      </c>
      <c r="D52" s="307">
        <v>0</v>
      </c>
      <c r="E52" s="362">
        <f t="shared" si="3"/>
        <v>-1</v>
      </c>
      <c r="F52" s="317" t="str">
        <f t="shared" si="1"/>
        <v>是</v>
      </c>
      <c r="G52" s="293" t="str">
        <f t="shared" si="2"/>
        <v>项</v>
      </c>
    </row>
    <row r="53" ht="37.95" hidden="1" customHeight="1" spans="1:7">
      <c r="A53" s="304" t="s">
        <v>2747</v>
      </c>
      <c r="B53" s="305" t="s">
        <v>2748</v>
      </c>
      <c r="C53" s="307">
        <v>64176</v>
      </c>
      <c r="D53" s="307">
        <v>114157</v>
      </c>
      <c r="E53" s="362">
        <f t="shared" si="3"/>
        <v>0.779</v>
      </c>
      <c r="F53" s="317" t="str">
        <f t="shared" si="1"/>
        <v>是</v>
      </c>
      <c r="G53" s="293" t="str">
        <f t="shared" si="2"/>
        <v>项</v>
      </c>
    </row>
    <row r="54" ht="37.95" hidden="1" customHeight="1" spans="1:7">
      <c r="A54" s="304" t="s">
        <v>2749</v>
      </c>
      <c r="B54" s="305" t="s">
        <v>2750</v>
      </c>
      <c r="C54" s="307">
        <v>39036</v>
      </c>
      <c r="D54" s="307">
        <v>28088</v>
      </c>
      <c r="E54" s="362">
        <f t="shared" si="3"/>
        <v>-0.28</v>
      </c>
      <c r="F54" s="317" t="str">
        <f t="shared" si="1"/>
        <v>是</v>
      </c>
      <c r="G54" s="293" t="str">
        <f t="shared" si="2"/>
        <v>项</v>
      </c>
    </row>
    <row r="55" ht="37.95" hidden="1" customHeight="1" spans="1:7">
      <c r="A55" s="304" t="s">
        <v>2751</v>
      </c>
      <c r="B55" s="305" t="s">
        <v>2752</v>
      </c>
      <c r="C55" s="307">
        <v>0</v>
      </c>
      <c r="D55" s="307">
        <v>1861</v>
      </c>
      <c r="E55" s="362" t="str">
        <f t="shared" si="3"/>
        <v/>
      </c>
      <c r="F55" s="317" t="str">
        <f t="shared" si="1"/>
        <v>是</v>
      </c>
      <c r="G55" s="293" t="str">
        <f t="shared" si="2"/>
        <v>项</v>
      </c>
    </row>
    <row r="56" ht="37.95" hidden="1" customHeight="1" spans="1:7">
      <c r="A56" s="304" t="s">
        <v>2753</v>
      </c>
      <c r="B56" s="305" t="s">
        <v>2754</v>
      </c>
      <c r="C56" s="307">
        <v>3506607</v>
      </c>
      <c r="D56" s="307">
        <v>2264411</v>
      </c>
      <c r="E56" s="362">
        <f t="shared" si="3"/>
        <v>-0.354</v>
      </c>
      <c r="F56" s="317" t="str">
        <f t="shared" si="1"/>
        <v>是</v>
      </c>
      <c r="G56" s="293" t="str">
        <f t="shared" si="2"/>
        <v>项</v>
      </c>
    </row>
    <row r="57" ht="37.95" customHeight="1" spans="1:7">
      <c r="A57" s="304" t="s">
        <v>2755</v>
      </c>
      <c r="B57" s="303" t="s">
        <v>2756</v>
      </c>
      <c r="C57" s="344"/>
      <c r="D57" s="344"/>
      <c r="E57" s="316" t="str">
        <f t="shared" si="3"/>
        <v/>
      </c>
      <c r="F57" s="317" t="str">
        <f t="shared" si="1"/>
        <v>否</v>
      </c>
      <c r="G57" s="293" t="str">
        <f t="shared" si="2"/>
        <v>款</v>
      </c>
    </row>
    <row r="58" ht="37.95" hidden="1" customHeight="1" spans="1:7">
      <c r="A58" s="304" t="s">
        <v>2757</v>
      </c>
      <c r="B58" s="305" t="s">
        <v>2732</v>
      </c>
      <c r="C58" s="307">
        <v>6503</v>
      </c>
      <c r="D58" s="307">
        <v>33627</v>
      </c>
      <c r="E58" s="362">
        <f t="shared" si="3"/>
        <v>4.171</v>
      </c>
      <c r="F58" s="317" t="str">
        <f t="shared" si="1"/>
        <v>是</v>
      </c>
      <c r="G58" s="293" t="str">
        <f t="shared" si="2"/>
        <v>项</v>
      </c>
    </row>
    <row r="59" ht="37.95" hidden="1" customHeight="1" spans="1:7">
      <c r="A59" s="304" t="s">
        <v>2758</v>
      </c>
      <c r="B59" s="305" t="s">
        <v>2734</v>
      </c>
      <c r="C59" s="307">
        <v>2041</v>
      </c>
      <c r="D59" s="307">
        <v>1763</v>
      </c>
      <c r="E59" s="362">
        <f t="shared" si="3"/>
        <v>-0.136</v>
      </c>
      <c r="F59" s="317" t="str">
        <f t="shared" si="1"/>
        <v>是</v>
      </c>
      <c r="G59" s="293" t="str">
        <f t="shared" si="2"/>
        <v>项</v>
      </c>
    </row>
    <row r="60" ht="37.95" hidden="1" customHeight="1" spans="1:7">
      <c r="A60" s="304" t="s">
        <v>2759</v>
      </c>
      <c r="B60" s="305" t="s">
        <v>2760</v>
      </c>
      <c r="C60" s="307">
        <v>8882</v>
      </c>
      <c r="D60" s="307">
        <v>2967</v>
      </c>
      <c r="E60" s="362">
        <f t="shared" si="3"/>
        <v>-0.666</v>
      </c>
      <c r="F60" s="317" t="str">
        <f t="shared" si="1"/>
        <v>是</v>
      </c>
      <c r="G60" s="293" t="str">
        <f t="shared" si="2"/>
        <v>项</v>
      </c>
    </row>
    <row r="61" ht="37.95" customHeight="1" spans="1:7">
      <c r="A61" s="304" t="s">
        <v>2761</v>
      </c>
      <c r="B61" s="303" t="s">
        <v>2762</v>
      </c>
      <c r="C61" s="344"/>
      <c r="D61" s="344"/>
      <c r="E61" s="316" t="str">
        <f t="shared" si="3"/>
        <v/>
      </c>
      <c r="F61" s="317" t="str">
        <f t="shared" si="1"/>
        <v>否</v>
      </c>
      <c r="G61" s="293" t="str">
        <f t="shared" si="2"/>
        <v>款</v>
      </c>
    </row>
    <row r="62" ht="37.95" customHeight="1" spans="1:7">
      <c r="A62" s="304" t="s">
        <v>2763</v>
      </c>
      <c r="B62" s="303" t="s">
        <v>2764</v>
      </c>
      <c r="C62" s="344">
        <v>863</v>
      </c>
      <c r="D62" s="344">
        <v>2100</v>
      </c>
      <c r="E62" s="316">
        <f t="shared" si="3"/>
        <v>1.433</v>
      </c>
      <c r="F62" s="317" t="str">
        <f t="shared" si="1"/>
        <v>是</v>
      </c>
      <c r="G62" s="293" t="str">
        <f t="shared" si="2"/>
        <v>款</v>
      </c>
    </row>
    <row r="63" ht="37.95" hidden="1" customHeight="1" spans="1:7">
      <c r="A63" s="304" t="s">
        <v>2765</v>
      </c>
      <c r="B63" s="305" t="s">
        <v>2766</v>
      </c>
      <c r="C63" s="307">
        <v>86278</v>
      </c>
      <c r="D63" s="307">
        <v>112130</v>
      </c>
      <c r="E63" s="362">
        <f t="shared" si="3"/>
        <v>0.3</v>
      </c>
      <c r="F63" s="317" t="str">
        <f t="shared" si="1"/>
        <v>是</v>
      </c>
      <c r="G63" s="293" t="str">
        <f t="shared" si="2"/>
        <v>项</v>
      </c>
    </row>
    <row r="64" ht="37.95" hidden="1" customHeight="1" spans="1:7">
      <c r="A64" s="304" t="s">
        <v>2767</v>
      </c>
      <c r="B64" s="305" t="s">
        <v>2768</v>
      </c>
      <c r="C64" s="307">
        <v>20424</v>
      </c>
      <c r="D64" s="307">
        <v>19853</v>
      </c>
      <c r="E64" s="362">
        <f t="shared" si="3"/>
        <v>-0.028</v>
      </c>
      <c r="F64" s="317" t="str">
        <f t="shared" si="1"/>
        <v>是</v>
      </c>
      <c r="G64" s="293" t="str">
        <f t="shared" si="2"/>
        <v>项</v>
      </c>
    </row>
    <row r="65" ht="37.95" hidden="1" customHeight="1" spans="1:7">
      <c r="A65" s="304" t="s">
        <v>2769</v>
      </c>
      <c r="B65" s="305" t="s">
        <v>2770</v>
      </c>
      <c r="C65" s="307">
        <v>23498</v>
      </c>
      <c r="D65" s="307">
        <v>23268</v>
      </c>
      <c r="E65" s="362">
        <f t="shared" si="3"/>
        <v>-0.01</v>
      </c>
      <c r="F65" s="317" t="str">
        <f t="shared" si="1"/>
        <v>是</v>
      </c>
      <c r="G65" s="293" t="str">
        <f t="shared" si="2"/>
        <v>项</v>
      </c>
    </row>
    <row r="66" ht="37.95" hidden="1" customHeight="1" spans="1:7">
      <c r="A66" s="304" t="s">
        <v>2771</v>
      </c>
      <c r="B66" s="305" t="s">
        <v>2772</v>
      </c>
      <c r="C66" s="307">
        <v>2572</v>
      </c>
      <c r="D66" s="307">
        <v>100</v>
      </c>
      <c r="E66" s="362">
        <f t="shared" si="3"/>
        <v>-0.961</v>
      </c>
      <c r="F66" s="317" t="str">
        <f t="shared" si="1"/>
        <v>是</v>
      </c>
      <c r="G66" s="293" t="str">
        <f t="shared" si="2"/>
        <v>项</v>
      </c>
    </row>
    <row r="67" ht="37.95" hidden="1" customHeight="1" spans="1:7">
      <c r="A67" s="304" t="s">
        <v>2773</v>
      </c>
      <c r="B67" s="305" t="s">
        <v>2774</v>
      </c>
      <c r="C67" s="307">
        <v>183182</v>
      </c>
      <c r="D67" s="307">
        <v>95122</v>
      </c>
      <c r="E67" s="362">
        <f t="shared" si="3"/>
        <v>-0.481</v>
      </c>
      <c r="F67" s="317" t="str">
        <f t="shared" si="1"/>
        <v>是</v>
      </c>
      <c r="G67" s="293" t="str">
        <f t="shared" si="2"/>
        <v>项</v>
      </c>
    </row>
    <row r="68" ht="37.95" customHeight="1" spans="1:7">
      <c r="A68" s="304" t="s">
        <v>2775</v>
      </c>
      <c r="B68" s="303" t="s">
        <v>2776</v>
      </c>
      <c r="C68" s="344">
        <v>4393</v>
      </c>
      <c r="D68" s="344">
        <v>7675</v>
      </c>
      <c r="E68" s="316">
        <f t="shared" si="3"/>
        <v>0.747</v>
      </c>
      <c r="F68" s="317" t="str">
        <f t="shared" ref="F68:F131" si="4">IF(LEN(A68)=3,"是",IF(B68&lt;&gt;"",IF(SUM(C68:D68)&lt;&gt;0,"是","否"),"是"))</f>
        <v>是</v>
      </c>
      <c r="G68" s="293" t="str">
        <f t="shared" ref="G68:G131" si="5">IF(LEN(A68)=3,"类",IF(LEN(A68)=5,"款","项"))</f>
        <v>款</v>
      </c>
    </row>
    <row r="69" ht="37.95" hidden="1" customHeight="1" spans="1:7">
      <c r="A69" s="304" t="s">
        <v>2777</v>
      </c>
      <c r="B69" s="305" t="s">
        <v>2778</v>
      </c>
      <c r="C69" s="307">
        <v>86232</v>
      </c>
      <c r="D69" s="307">
        <v>31617</v>
      </c>
      <c r="E69" s="362">
        <f t="shared" ref="E69:E131" si="6">IF(C69&gt;0,D69/C69-1,IF(C69&lt;0,-(D69/C69-1),""))</f>
        <v>-0.633</v>
      </c>
      <c r="F69" s="317" t="str">
        <f t="shared" si="4"/>
        <v>是</v>
      </c>
      <c r="G69" s="293" t="str">
        <f t="shared" si="5"/>
        <v>项</v>
      </c>
    </row>
    <row r="70" ht="37.95" hidden="1" customHeight="1" spans="1:7">
      <c r="A70" s="304" t="s">
        <v>2779</v>
      </c>
      <c r="B70" s="305" t="s">
        <v>2780</v>
      </c>
      <c r="C70" s="307">
        <v>831</v>
      </c>
      <c r="D70" s="307">
        <v>767</v>
      </c>
      <c r="E70" s="362">
        <f t="shared" si="6"/>
        <v>-0.077</v>
      </c>
      <c r="F70" s="317" t="str">
        <f t="shared" si="4"/>
        <v>是</v>
      </c>
      <c r="G70" s="293" t="str">
        <f t="shared" si="5"/>
        <v>项</v>
      </c>
    </row>
    <row r="71" ht="37.95" hidden="1" customHeight="1" spans="1:7">
      <c r="A71" s="304" t="s">
        <v>2781</v>
      </c>
      <c r="B71" s="305" t="s">
        <v>2782</v>
      </c>
      <c r="C71" s="307">
        <v>11295</v>
      </c>
      <c r="D71" s="307">
        <v>7842</v>
      </c>
      <c r="E71" s="362">
        <f t="shared" si="6"/>
        <v>-0.306</v>
      </c>
      <c r="F71" s="317" t="str">
        <f t="shared" si="4"/>
        <v>是</v>
      </c>
      <c r="G71" s="293" t="str">
        <f t="shared" si="5"/>
        <v>项</v>
      </c>
    </row>
    <row r="72" ht="37.95" customHeight="1" spans="1:7">
      <c r="A72" s="304" t="s">
        <v>2783</v>
      </c>
      <c r="B72" s="303" t="s">
        <v>2784</v>
      </c>
      <c r="C72" s="344"/>
      <c r="D72" s="344"/>
      <c r="E72" s="316" t="str">
        <f t="shared" si="6"/>
        <v/>
      </c>
      <c r="F72" s="317" t="str">
        <f t="shared" si="4"/>
        <v>否</v>
      </c>
      <c r="G72" s="293" t="str">
        <f t="shared" si="5"/>
        <v>款</v>
      </c>
    </row>
    <row r="73" ht="37.95" hidden="1" customHeight="1" spans="1:7">
      <c r="A73" s="304" t="s">
        <v>2785</v>
      </c>
      <c r="B73" s="305" t="s">
        <v>2732</v>
      </c>
      <c r="C73" s="307">
        <v>0</v>
      </c>
      <c r="D73" s="307">
        <v>5500</v>
      </c>
      <c r="E73" s="362" t="str">
        <f t="shared" si="6"/>
        <v/>
      </c>
      <c r="F73" s="317" t="str">
        <f t="shared" si="4"/>
        <v>是</v>
      </c>
      <c r="G73" s="293" t="str">
        <f t="shared" si="5"/>
        <v>项</v>
      </c>
    </row>
    <row r="74" ht="37.95" hidden="1" customHeight="1" spans="1:7">
      <c r="A74" s="304" t="s">
        <v>2786</v>
      </c>
      <c r="B74" s="305" t="s">
        <v>2734</v>
      </c>
      <c r="C74" s="307">
        <v>400</v>
      </c>
      <c r="D74" s="307">
        <v>5000</v>
      </c>
      <c r="E74" s="362">
        <f t="shared" si="6"/>
        <v>11.5</v>
      </c>
      <c r="F74" s="317" t="str">
        <f t="shared" si="4"/>
        <v>是</v>
      </c>
      <c r="G74" s="293" t="str">
        <f t="shared" si="5"/>
        <v>项</v>
      </c>
    </row>
    <row r="75" ht="37.95" hidden="1" customHeight="1" spans="1:7">
      <c r="A75" s="304" t="s">
        <v>2787</v>
      </c>
      <c r="B75" s="305" t="s">
        <v>2788</v>
      </c>
      <c r="C75" s="307">
        <v>0</v>
      </c>
      <c r="D75" s="307">
        <v>688</v>
      </c>
      <c r="E75" s="362" t="str">
        <f t="shared" si="6"/>
        <v/>
      </c>
      <c r="F75" s="317" t="str">
        <f t="shared" si="4"/>
        <v>是</v>
      </c>
      <c r="G75" s="293" t="str">
        <f t="shared" si="5"/>
        <v>项</v>
      </c>
    </row>
    <row r="76" ht="37.95" customHeight="1" spans="1:7">
      <c r="A76" s="304" t="s">
        <v>2789</v>
      </c>
      <c r="B76" s="303" t="s">
        <v>2790</v>
      </c>
      <c r="C76" s="344">
        <v>0</v>
      </c>
      <c r="D76" s="344">
        <v>100000</v>
      </c>
      <c r="E76" s="316" t="str">
        <f t="shared" si="6"/>
        <v/>
      </c>
      <c r="F76" s="317" t="str">
        <f t="shared" si="4"/>
        <v>是</v>
      </c>
      <c r="G76" s="293" t="str">
        <f t="shared" si="5"/>
        <v>款</v>
      </c>
    </row>
    <row r="77" ht="37.95" hidden="1" customHeight="1" spans="1:7">
      <c r="A77" s="304" t="s">
        <v>2791</v>
      </c>
      <c r="B77" s="305" t="s">
        <v>2732</v>
      </c>
      <c r="C77" s="307">
        <v>231128</v>
      </c>
      <c r="D77" s="307">
        <v>0</v>
      </c>
      <c r="E77" s="362">
        <f t="shared" si="6"/>
        <v>-1</v>
      </c>
      <c r="F77" s="317" t="str">
        <f t="shared" si="4"/>
        <v>是</v>
      </c>
      <c r="G77" s="293" t="str">
        <f t="shared" si="5"/>
        <v>项</v>
      </c>
    </row>
    <row r="78" ht="37.95" hidden="1" customHeight="1" spans="1:7">
      <c r="A78" s="304" t="s">
        <v>2792</v>
      </c>
      <c r="B78" s="305" t="s">
        <v>2734</v>
      </c>
      <c r="C78" s="307">
        <v>140099</v>
      </c>
      <c r="D78" s="307">
        <v>0</v>
      </c>
      <c r="E78" s="362">
        <f t="shared" si="6"/>
        <v>-1</v>
      </c>
      <c r="F78" s="317" t="str">
        <f t="shared" si="4"/>
        <v>是</v>
      </c>
      <c r="G78" s="293" t="str">
        <f t="shared" si="5"/>
        <v>项</v>
      </c>
    </row>
    <row r="79" s="289" customFormat="1" ht="37.95" hidden="1" customHeight="1" spans="1:7">
      <c r="A79" s="304" t="s">
        <v>2793</v>
      </c>
      <c r="B79" s="305" t="s">
        <v>2794</v>
      </c>
      <c r="C79" s="307">
        <v>581773</v>
      </c>
      <c r="D79" s="307">
        <v>15876</v>
      </c>
      <c r="E79" s="362">
        <f t="shared" si="6"/>
        <v>-0.973</v>
      </c>
      <c r="F79" s="317" t="str">
        <f t="shared" si="4"/>
        <v>是</v>
      </c>
      <c r="G79" s="293" t="str">
        <f t="shared" si="5"/>
        <v>项</v>
      </c>
    </row>
    <row r="80" s="289" customFormat="1" ht="37.95" customHeight="1" spans="1:7">
      <c r="A80" s="304" t="s">
        <v>2795</v>
      </c>
      <c r="B80" s="303" t="s">
        <v>2796</v>
      </c>
      <c r="C80" s="344"/>
      <c r="D80" s="344"/>
      <c r="E80" s="316" t="str">
        <f t="shared" si="6"/>
        <v/>
      </c>
      <c r="F80" s="317" t="str">
        <f t="shared" si="4"/>
        <v>否</v>
      </c>
      <c r="G80" s="293" t="str">
        <f t="shared" si="5"/>
        <v>款</v>
      </c>
    </row>
    <row r="81" s="289" customFormat="1" ht="37.95" hidden="1" customHeight="1" spans="1:7">
      <c r="A81" s="304" t="s">
        <v>2797</v>
      </c>
      <c r="B81" s="305" t="s">
        <v>2766</v>
      </c>
      <c r="C81" s="307">
        <v>8000</v>
      </c>
      <c r="D81" s="307">
        <v>90000</v>
      </c>
      <c r="E81" s="362">
        <f t="shared" si="6"/>
        <v>10.25</v>
      </c>
      <c r="F81" s="317" t="str">
        <f t="shared" si="4"/>
        <v>是</v>
      </c>
      <c r="G81" s="293" t="str">
        <f t="shared" si="5"/>
        <v>项</v>
      </c>
    </row>
    <row r="82" s="289" customFormat="1" ht="37.95" hidden="1" customHeight="1" spans="1:7">
      <c r="A82" s="304" t="s">
        <v>2798</v>
      </c>
      <c r="B82" s="305" t="s">
        <v>2768</v>
      </c>
      <c r="C82" s="307">
        <v>50</v>
      </c>
      <c r="D82" s="307">
        <v>1</v>
      </c>
      <c r="E82" s="362">
        <f t="shared" si="6"/>
        <v>-0.98</v>
      </c>
      <c r="F82" s="317" t="str">
        <f t="shared" si="4"/>
        <v>是</v>
      </c>
      <c r="G82" s="293" t="str">
        <f t="shared" si="5"/>
        <v>项</v>
      </c>
    </row>
    <row r="83" s="289" customFormat="1" ht="37.95" hidden="1" customHeight="1" spans="1:7">
      <c r="A83" s="304" t="s">
        <v>2799</v>
      </c>
      <c r="B83" s="305" t="s">
        <v>2770</v>
      </c>
      <c r="C83" s="307">
        <v>0</v>
      </c>
      <c r="D83" s="307">
        <v>0</v>
      </c>
      <c r="E83" s="362" t="str">
        <f t="shared" si="6"/>
        <v/>
      </c>
      <c r="F83" s="317" t="str">
        <f t="shared" si="4"/>
        <v>否</v>
      </c>
      <c r="G83" s="293" t="str">
        <f t="shared" si="5"/>
        <v>项</v>
      </c>
    </row>
    <row r="84" s="289" customFormat="1" ht="37.95" hidden="1" customHeight="1" spans="1:7">
      <c r="A84" s="304" t="s">
        <v>2800</v>
      </c>
      <c r="B84" s="305" t="s">
        <v>2772</v>
      </c>
      <c r="C84" s="307">
        <v>0</v>
      </c>
      <c r="D84" s="307">
        <v>0</v>
      </c>
      <c r="E84" s="362" t="str">
        <f t="shared" si="6"/>
        <v/>
      </c>
      <c r="F84" s="317" t="str">
        <f t="shared" si="4"/>
        <v>否</v>
      </c>
      <c r="G84" s="293" t="str">
        <f t="shared" si="5"/>
        <v>项</v>
      </c>
    </row>
    <row r="85" s="289" customFormat="1" ht="37.95" hidden="1" customHeight="1" spans="1:7">
      <c r="A85" s="304" t="s">
        <v>2801</v>
      </c>
      <c r="B85" s="305" t="s">
        <v>2802</v>
      </c>
      <c r="C85" s="307">
        <v>14000</v>
      </c>
      <c r="D85" s="307">
        <v>6307</v>
      </c>
      <c r="E85" s="362">
        <f t="shared" si="6"/>
        <v>-0.55</v>
      </c>
      <c r="F85" s="317" t="str">
        <f t="shared" si="4"/>
        <v>是</v>
      </c>
      <c r="G85" s="293" t="str">
        <f t="shared" si="5"/>
        <v>项</v>
      </c>
    </row>
    <row r="86" s="289" customFormat="1" ht="37.95" customHeight="1" spans="1:7">
      <c r="A86" s="304" t="s">
        <v>2803</v>
      </c>
      <c r="B86" s="303" t="s">
        <v>2804</v>
      </c>
      <c r="C86" s="344">
        <v>0</v>
      </c>
      <c r="D86" s="344">
        <v>40</v>
      </c>
      <c r="E86" s="316" t="str">
        <f t="shared" si="6"/>
        <v/>
      </c>
      <c r="F86" s="317" t="str">
        <f t="shared" si="4"/>
        <v>是</v>
      </c>
      <c r="G86" s="293" t="str">
        <f t="shared" si="5"/>
        <v>款</v>
      </c>
    </row>
    <row r="87" s="289" customFormat="1" ht="37.95" hidden="1" customHeight="1" spans="1:7">
      <c r="A87" s="304" t="s">
        <v>2805</v>
      </c>
      <c r="B87" s="305" t="s">
        <v>2778</v>
      </c>
      <c r="C87" s="307">
        <v>0</v>
      </c>
      <c r="D87" s="307">
        <v>338</v>
      </c>
      <c r="E87" s="362" t="str">
        <f t="shared" si="6"/>
        <v/>
      </c>
      <c r="F87" s="317" t="str">
        <f t="shared" si="4"/>
        <v>是</v>
      </c>
      <c r="G87" s="293" t="str">
        <f t="shared" si="5"/>
        <v>项</v>
      </c>
    </row>
    <row r="88" s="289" customFormat="1" ht="37.95" hidden="1" customHeight="1" spans="1:7">
      <c r="A88" s="304" t="s">
        <v>2806</v>
      </c>
      <c r="B88" s="305" t="s">
        <v>2807</v>
      </c>
      <c r="C88" s="307">
        <v>0</v>
      </c>
      <c r="D88" s="307">
        <v>450</v>
      </c>
      <c r="E88" s="362" t="str">
        <f t="shared" si="6"/>
        <v/>
      </c>
      <c r="F88" s="317" t="str">
        <f t="shared" si="4"/>
        <v>是</v>
      </c>
      <c r="G88" s="293" t="str">
        <f t="shared" si="5"/>
        <v>项</v>
      </c>
    </row>
    <row r="89" s="289" customFormat="1" ht="37.95" customHeight="1" spans="1:7">
      <c r="A89" s="304" t="s">
        <v>2808</v>
      </c>
      <c r="B89" s="303" t="s">
        <v>2809</v>
      </c>
      <c r="C89" s="344"/>
      <c r="D89" s="344"/>
      <c r="E89" s="316" t="str">
        <f t="shared" si="6"/>
        <v/>
      </c>
      <c r="F89" s="317" t="str">
        <f t="shared" si="4"/>
        <v>否</v>
      </c>
      <c r="G89" s="293" t="str">
        <f t="shared" si="5"/>
        <v>款</v>
      </c>
    </row>
    <row r="90" s="289" customFormat="1" ht="37.95" hidden="1" customHeight="1" spans="1:7">
      <c r="A90" s="304" t="s">
        <v>2810</v>
      </c>
      <c r="B90" s="305" t="s">
        <v>2732</v>
      </c>
      <c r="C90" s="307">
        <v>0</v>
      </c>
      <c r="D90" s="307">
        <v>1500</v>
      </c>
      <c r="E90" s="362" t="str">
        <f t="shared" si="6"/>
        <v/>
      </c>
      <c r="F90" s="317" t="str">
        <f t="shared" si="4"/>
        <v>是</v>
      </c>
      <c r="G90" s="293" t="str">
        <f t="shared" si="5"/>
        <v>项</v>
      </c>
    </row>
    <row r="91" s="289" customFormat="1" ht="37.95" hidden="1" customHeight="1" spans="1:7">
      <c r="A91" s="304" t="s">
        <v>2811</v>
      </c>
      <c r="B91" s="305" t="s">
        <v>2734</v>
      </c>
      <c r="C91" s="307">
        <v>0</v>
      </c>
      <c r="D91" s="307">
        <v>0</v>
      </c>
      <c r="E91" s="362" t="str">
        <f t="shared" si="6"/>
        <v/>
      </c>
      <c r="F91" s="317" t="str">
        <f t="shared" si="4"/>
        <v>否</v>
      </c>
      <c r="G91" s="293" t="str">
        <f t="shared" si="5"/>
        <v>项</v>
      </c>
    </row>
    <row r="92" s="289" customFormat="1" ht="37.95" hidden="1" customHeight="1" spans="1:7">
      <c r="A92" s="304" t="s">
        <v>2812</v>
      </c>
      <c r="B92" s="305" t="s">
        <v>2736</v>
      </c>
      <c r="C92" s="307">
        <v>0</v>
      </c>
      <c r="D92" s="307">
        <v>12000</v>
      </c>
      <c r="E92" s="362" t="str">
        <f t="shared" si="6"/>
        <v/>
      </c>
      <c r="F92" s="317" t="str">
        <f t="shared" si="4"/>
        <v>是</v>
      </c>
      <c r="G92" s="293" t="str">
        <f t="shared" si="5"/>
        <v>项</v>
      </c>
    </row>
    <row r="93" s="289" customFormat="1" ht="37.95" hidden="1" customHeight="1" spans="1:7">
      <c r="A93" s="304" t="s">
        <v>2813</v>
      </c>
      <c r="B93" s="305" t="s">
        <v>2738</v>
      </c>
      <c r="C93" s="307">
        <v>0</v>
      </c>
      <c r="D93" s="307">
        <v>0</v>
      </c>
      <c r="E93" s="362" t="str">
        <f t="shared" si="6"/>
        <v/>
      </c>
      <c r="F93" s="317" t="str">
        <f t="shared" si="4"/>
        <v>否</v>
      </c>
      <c r="G93" s="293" t="str">
        <f t="shared" si="5"/>
        <v>项</v>
      </c>
    </row>
    <row r="94" ht="37.95" hidden="1" customHeight="1" spans="1:7">
      <c r="A94" s="304" t="s">
        <v>2814</v>
      </c>
      <c r="B94" s="305" t="s">
        <v>2744</v>
      </c>
      <c r="C94" s="307">
        <v>0</v>
      </c>
      <c r="D94" s="307">
        <v>0</v>
      </c>
      <c r="E94" s="362" t="str">
        <f t="shared" si="6"/>
        <v/>
      </c>
      <c r="F94" s="317" t="str">
        <f t="shared" si="4"/>
        <v>否</v>
      </c>
      <c r="G94" s="293" t="str">
        <f t="shared" si="5"/>
        <v>项</v>
      </c>
    </row>
    <row r="95" ht="37.95" hidden="1" customHeight="1" spans="1:7">
      <c r="A95" s="304" t="s">
        <v>2815</v>
      </c>
      <c r="B95" s="305" t="s">
        <v>2748</v>
      </c>
      <c r="C95" s="307">
        <v>0</v>
      </c>
      <c r="D95" s="307">
        <v>0</v>
      </c>
      <c r="E95" s="362" t="str">
        <f t="shared" si="6"/>
        <v/>
      </c>
      <c r="F95" s="317" t="str">
        <f t="shared" si="4"/>
        <v>否</v>
      </c>
      <c r="G95" s="293" t="str">
        <f t="shared" si="5"/>
        <v>项</v>
      </c>
    </row>
    <row r="96" ht="37.95" hidden="1" customHeight="1" spans="1:7">
      <c r="A96" s="304" t="s">
        <v>2816</v>
      </c>
      <c r="B96" s="305" t="s">
        <v>2750</v>
      </c>
      <c r="C96" s="307">
        <v>0</v>
      </c>
      <c r="D96" s="307">
        <v>0</v>
      </c>
      <c r="E96" s="362" t="str">
        <f t="shared" si="6"/>
        <v/>
      </c>
      <c r="F96" s="317" t="str">
        <f t="shared" si="4"/>
        <v>否</v>
      </c>
      <c r="G96" s="293" t="str">
        <f t="shared" si="5"/>
        <v>项</v>
      </c>
    </row>
    <row r="97" s="289" customFormat="1" ht="37.95" hidden="1" customHeight="1" spans="1:7">
      <c r="A97" s="304" t="s">
        <v>2817</v>
      </c>
      <c r="B97" s="305" t="s">
        <v>2818</v>
      </c>
      <c r="C97" s="307">
        <v>0</v>
      </c>
      <c r="D97" s="307">
        <v>6000</v>
      </c>
      <c r="E97" s="362" t="str">
        <f t="shared" si="6"/>
        <v/>
      </c>
      <c r="F97" s="317" t="str">
        <f t="shared" si="4"/>
        <v>是</v>
      </c>
      <c r="G97" s="293" t="str">
        <f t="shared" si="5"/>
        <v>项</v>
      </c>
    </row>
    <row r="98" s="289" customFormat="1" ht="37.95" customHeight="1" spans="1:7">
      <c r="A98" s="300" t="s">
        <v>93</v>
      </c>
      <c r="B98" s="301" t="s">
        <v>2819</v>
      </c>
      <c r="C98" s="328">
        <v>4637</v>
      </c>
      <c r="D98" s="328">
        <v>12196</v>
      </c>
      <c r="E98" s="316">
        <f t="shared" si="6"/>
        <v>1.63</v>
      </c>
      <c r="F98" s="317" t="str">
        <f t="shared" si="4"/>
        <v>是</v>
      </c>
      <c r="G98" s="293" t="str">
        <f t="shared" si="5"/>
        <v>类</v>
      </c>
    </row>
    <row r="99" ht="37.95" customHeight="1" spans="1:7">
      <c r="A99" s="304" t="s">
        <v>2820</v>
      </c>
      <c r="B99" s="303" t="s">
        <v>2821</v>
      </c>
      <c r="C99" s="344">
        <v>4637</v>
      </c>
      <c r="D99" s="344">
        <v>11996</v>
      </c>
      <c r="E99" s="316">
        <f t="shared" si="6"/>
        <v>1.587</v>
      </c>
      <c r="F99" s="317" t="str">
        <f t="shared" si="4"/>
        <v>是</v>
      </c>
      <c r="G99" s="293" t="str">
        <f t="shared" si="5"/>
        <v>款</v>
      </c>
    </row>
    <row r="100" s="289" customFormat="1" ht="37.95" hidden="1" customHeight="1" spans="1:7">
      <c r="A100" s="304" t="s">
        <v>2822</v>
      </c>
      <c r="B100" s="305" t="s">
        <v>2702</v>
      </c>
      <c r="C100" s="307">
        <v>45129</v>
      </c>
      <c r="D100" s="307">
        <v>55069</v>
      </c>
      <c r="E100" s="362">
        <f t="shared" si="6"/>
        <v>0.22</v>
      </c>
      <c r="F100" s="317" t="str">
        <f t="shared" si="4"/>
        <v>是</v>
      </c>
      <c r="G100" s="293" t="str">
        <f t="shared" si="5"/>
        <v>项</v>
      </c>
    </row>
    <row r="101" s="289" customFormat="1" ht="37.95" hidden="1" customHeight="1" spans="1:7">
      <c r="A101" s="304" t="s">
        <v>2823</v>
      </c>
      <c r="B101" s="305" t="s">
        <v>2824</v>
      </c>
      <c r="C101" s="307">
        <v>771</v>
      </c>
      <c r="D101" s="307">
        <v>0</v>
      </c>
      <c r="E101" s="362">
        <f t="shared" si="6"/>
        <v>-1</v>
      </c>
      <c r="F101" s="317" t="str">
        <f t="shared" si="4"/>
        <v>是</v>
      </c>
      <c r="G101" s="293" t="str">
        <f t="shared" si="5"/>
        <v>项</v>
      </c>
    </row>
    <row r="102" s="289" customFormat="1" ht="37.95" hidden="1" customHeight="1" spans="1:7">
      <c r="A102" s="304" t="s">
        <v>2825</v>
      </c>
      <c r="B102" s="305" t="s">
        <v>2826</v>
      </c>
      <c r="C102" s="307">
        <v>0</v>
      </c>
      <c r="D102" s="307">
        <v>0</v>
      </c>
      <c r="E102" s="362" t="str">
        <f t="shared" si="6"/>
        <v/>
      </c>
      <c r="F102" s="317" t="str">
        <f t="shared" si="4"/>
        <v>否</v>
      </c>
      <c r="G102" s="293" t="str">
        <f t="shared" si="5"/>
        <v>项</v>
      </c>
    </row>
    <row r="103" s="289" customFormat="1" ht="37.95" hidden="1" customHeight="1" spans="1:7">
      <c r="A103" s="304" t="s">
        <v>2827</v>
      </c>
      <c r="B103" s="305" t="s">
        <v>2828</v>
      </c>
      <c r="C103" s="307">
        <v>46461</v>
      </c>
      <c r="D103" s="307">
        <v>44201</v>
      </c>
      <c r="E103" s="362">
        <f t="shared" si="6"/>
        <v>-0.049</v>
      </c>
      <c r="F103" s="317" t="str">
        <f t="shared" si="4"/>
        <v>是</v>
      </c>
      <c r="G103" s="293" t="str">
        <f t="shared" si="5"/>
        <v>项</v>
      </c>
    </row>
    <row r="104" s="289" customFormat="1" ht="37.95" customHeight="1" spans="1:7">
      <c r="A104" s="304" t="s">
        <v>2829</v>
      </c>
      <c r="B104" s="305" t="s">
        <v>2830</v>
      </c>
      <c r="C104" s="307">
        <f>SUM(C105:C108)</f>
        <v>0</v>
      </c>
      <c r="D104" s="307">
        <f>SUM(D105:D108)</f>
        <v>0</v>
      </c>
      <c r="E104" s="316" t="str">
        <f t="shared" si="6"/>
        <v/>
      </c>
      <c r="F104" s="317" t="str">
        <f t="shared" si="4"/>
        <v>否</v>
      </c>
      <c r="G104" s="293" t="str">
        <f t="shared" si="5"/>
        <v>款</v>
      </c>
    </row>
    <row r="105" ht="37.95" hidden="1" customHeight="1" spans="1:7">
      <c r="A105" s="304" t="s">
        <v>2831</v>
      </c>
      <c r="B105" s="305" t="s">
        <v>2702</v>
      </c>
      <c r="C105" s="307">
        <v>0</v>
      </c>
      <c r="D105" s="307">
        <v>0</v>
      </c>
      <c r="E105" s="362" t="str">
        <f t="shared" si="6"/>
        <v/>
      </c>
      <c r="F105" s="317" t="str">
        <f t="shared" si="4"/>
        <v>否</v>
      </c>
      <c r="G105" s="293" t="str">
        <f t="shared" si="5"/>
        <v>项</v>
      </c>
    </row>
    <row r="106" s="289" customFormat="1" ht="37.95" hidden="1" customHeight="1" spans="1:7">
      <c r="A106" s="304" t="s">
        <v>2832</v>
      </c>
      <c r="B106" s="305" t="s">
        <v>2824</v>
      </c>
      <c r="C106" s="307">
        <v>0</v>
      </c>
      <c r="D106" s="307">
        <v>0</v>
      </c>
      <c r="E106" s="362" t="str">
        <f t="shared" si="6"/>
        <v/>
      </c>
      <c r="F106" s="317" t="str">
        <f t="shared" si="4"/>
        <v>否</v>
      </c>
      <c r="G106" s="293" t="str">
        <f t="shared" si="5"/>
        <v>项</v>
      </c>
    </row>
    <row r="107" s="289" customFormat="1" ht="37.95" hidden="1" customHeight="1" spans="1:7">
      <c r="A107" s="304" t="s">
        <v>2833</v>
      </c>
      <c r="B107" s="305" t="s">
        <v>2834</v>
      </c>
      <c r="C107" s="307">
        <v>0</v>
      </c>
      <c r="D107" s="307">
        <v>0</v>
      </c>
      <c r="E107" s="362" t="str">
        <f t="shared" si="6"/>
        <v/>
      </c>
      <c r="F107" s="317" t="str">
        <f t="shared" si="4"/>
        <v>否</v>
      </c>
      <c r="G107" s="293" t="str">
        <f t="shared" si="5"/>
        <v>项</v>
      </c>
    </row>
    <row r="108" s="289" customFormat="1" ht="37.95" hidden="1" customHeight="1" spans="1:7">
      <c r="A108" s="304" t="s">
        <v>2835</v>
      </c>
      <c r="B108" s="305" t="s">
        <v>2836</v>
      </c>
      <c r="C108" s="307">
        <v>0</v>
      </c>
      <c r="D108" s="307">
        <v>0</v>
      </c>
      <c r="E108" s="362" t="str">
        <f t="shared" si="6"/>
        <v/>
      </c>
      <c r="F108" s="317" t="str">
        <f t="shared" si="4"/>
        <v>否</v>
      </c>
      <c r="G108" s="293" t="str">
        <f t="shared" si="5"/>
        <v>项</v>
      </c>
    </row>
    <row r="109" ht="37.95" customHeight="1" spans="1:7">
      <c r="A109" s="304" t="s">
        <v>2837</v>
      </c>
      <c r="B109" s="303" t="s">
        <v>2838</v>
      </c>
      <c r="C109" s="344">
        <v>0</v>
      </c>
      <c r="D109" s="344">
        <v>200</v>
      </c>
      <c r="E109" s="316" t="str">
        <f t="shared" si="6"/>
        <v/>
      </c>
      <c r="F109" s="317" t="str">
        <f t="shared" si="4"/>
        <v>是</v>
      </c>
      <c r="G109" s="293" t="str">
        <f t="shared" si="5"/>
        <v>款</v>
      </c>
    </row>
    <row r="110" s="289" customFormat="1" ht="37.95" hidden="1" customHeight="1" spans="1:7">
      <c r="A110" s="304" t="s">
        <v>2839</v>
      </c>
      <c r="B110" s="305" t="s">
        <v>2840</v>
      </c>
      <c r="C110" s="307">
        <v>0</v>
      </c>
      <c r="D110" s="307">
        <v>0</v>
      </c>
      <c r="E110" s="362" t="str">
        <f t="shared" si="6"/>
        <v/>
      </c>
      <c r="F110" s="317" t="str">
        <f t="shared" si="4"/>
        <v>否</v>
      </c>
      <c r="G110" s="293" t="str">
        <f t="shared" si="5"/>
        <v>项</v>
      </c>
    </row>
    <row r="111" s="289" customFormat="1" ht="37.95" hidden="1" customHeight="1" spans="1:7">
      <c r="A111" s="304" t="s">
        <v>2841</v>
      </c>
      <c r="B111" s="305" t="s">
        <v>2842</v>
      </c>
      <c r="C111" s="307">
        <v>0</v>
      </c>
      <c r="D111" s="307">
        <v>0</v>
      </c>
      <c r="E111" s="362" t="str">
        <f t="shared" si="6"/>
        <v/>
      </c>
      <c r="F111" s="317" t="str">
        <f t="shared" si="4"/>
        <v>否</v>
      </c>
      <c r="G111" s="293" t="str">
        <f t="shared" si="5"/>
        <v>项</v>
      </c>
    </row>
    <row r="112" s="289" customFormat="1" ht="37.95" hidden="1" customHeight="1" spans="1:7">
      <c r="A112" s="304" t="s">
        <v>2843</v>
      </c>
      <c r="B112" s="305" t="s">
        <v>2844</v>
      </c>
      <c r="C112" s="307">
        <v>0</v>
      </c>
      <c r="D112" s="307">
        <v>0</v>
      </c>
      <c r="E112" s="362" t="str">
        <f t="shared" si="6"/>
        <v/>
      </c>
      <c r="F112" s="317" t="str">
        <f t="shared" si="4"/>
        <v>否</v>
      </c>
      <c r="G112" s="293" t="str">
        <f t="shared" si="5"/>
        <v>项</v>
      </c>
    </row>
    <row r="113" ht="37.95" hidden="1" customHeight="1" spans="1:7">
      <c r="A113" s="304" t="s">
        <v>2845</v>
      </c>
      <c r="B113" s="305" t="s">
        <v>2846</v>
      </c>
      <c r="C113" s="307">
        <v>217651</v>
      </c>
      <c r="D113" s="307">
        <v>274601</v>
      </c>
      <c r="E113" s="362">
        <f t="shared" si="6"/>
        <v>0.262</v>
      </c>
      <c r="F113" s="317" t="str">
        <f t="shared" si="4"/>
        <v>是</v>
      </c>
      <c r="G113" s="293" t="str">
        <f t="shared" si="5"/>
        <v>项</v>
      </c>
    </row>
    <row r="114" s="289" customFormat="1" ht="37.95" customHeight="1" spans="1:7">
      <c r="A114" s="319">
        <v>21370</v>
      </c>
      <c r="B114" s="303" t="s">
        <v>2847</v>
      </c>
      <c r="C114" s="344"/>
      <c r="D114" s="344"/>
      <c r="E114" s="316" t="str">
        <f t="shared" si="6"/>
        <v/>
      </c>
      <c r="F114" s="317" t="str">
        <f t="shared" si="4"/>
        <v>否</v>
      </c>
      <c r="G114" s="293" t="str">
        <f t="shared" si="5"/>
        <v>款</v>
      </c>
    </row>
    <row r="115" s="289" customFormat="1" ht="37.95" hidden="1" customHeight="1" spans="1:7">
      <c r="A115" s="319">
        <v>2137001</v>
      </c>
      <c r="B115" s="305" t="s">
        <v>2702</v>
      </c>
      <c r="C115" s="307">
        <v>0</v>
      </c>
      <c r="D115" s="307">
        <v>0</v>
      </c>
      <c r="E115" s="362" t="str">
        <f t="shared" si="6"/>
        <v/>
      </c>
      <c r="F115" s="317" t="str">
        <f t="shared" si="4"/>
        <v>否</v>
      </c>
      <c r="G115" s="293" t="str">
        <f t="shared" si="5"/>
        <v>项</v>
      </c>
    </row>
    <row r="116" ht="37.95" hidden="1" customHeight="1" spans="1:7">
      <c r="A116" s="319">
        <v>2137099</v>
      </c>
      <c r="B116" s="305" t="s">
        <v>2848</v>
      </c>
      <c r="C116" s="307">
        <v>20000</v>
      </c>
      <c r="D116" s="307">
        <v>0</v>
      </c>
      <c r="E116" s="362">
        <f t="shared" si="6"/>
        <v>-1</v>
      </c>
      <c r="F116" s="317" t="str">
        <f t="shared" si="4"/>
        <v>是</v>
      </c>
      <c r="G116" s="293" t="str">
        <f t="shared" si="5"/>
        <v>项</v>
      </c>
    </row>
    <row r="117" s="289" customFormat="1" ht="37.95" customHeight="1" spans="1:7">
      <c r="A117" s="319">
        <v>21371</v>
      </c>
      <c r="B117" s="305" t="s">
        <v>2849</v>
      </c>
      <c r="C117" s="307">
        <f>SUM(C118:C121)</f>
        <v>0</v>
      </c>
      <c r="D117" s="307">
        <f>SUM(D118:D121)</f>
        <v>0</v>
      </c>
      <c r="E117" s="316" t="str">
        <f t="shared" si="6"/>
        <v/>
      </c>
      <c r="F117" s="317" t="str">
        <f t="shared" si="4"/>
        <v>否</v>
      </c>
      <c r="G117" s="293" t="str">
        <f t="shared" si="5"/>
        <v>款</v>
      </c>
    </row>
    <row r="118" ht="37.95" hidden="1" customHeight="1" spans="1:7">
      <c r="A118" s="319">
        <v>2137101</v>
      </c>
      <c r="B118" s="305" t="s">
        <v>2840</v>
      </c>
      <c r="C118" s="307">
        <v>0</v>
      </c>
      <c r="D118" s="307">
        <v>0</v>
      </c>
      <c r="E118" s="362" t="str">
        <f t="shared" si="6"/>
        <v/>
      </c>
      <c r="F118" s="317" t="str">
        <f t="shared" si="4"/>
        <v>否</v>
      </c>
      <c r="G118" s="293" t="str">
        <f t="shared" si="5"/>
        <v>项</v>
      </c>
    </row>
    <row r="119" s="289" customFormat="1" ht="37.95" hidden="1" customHeight="1" spans="1:7">
      <c r="A119" s="319">
        <v>2137102</v>
      </c>
      <c r="B119" s="305" t="s">
        <v>2850</v>
      </c>
      <c r="C119" s="307">
        <v>0</v>
      </c>
      <c r="D119" s="307">
        <v>0</v>
      </c>
      <c r="E119" s="362" t="str">
        <f t="shared" si="6"/>
        <v/>
      </c>
      <c r="F119" s="317" t="str">
        <f t="shared" si="4"/>
        <v>否</v>
      </c>
      <c r="G119" s="293" t="str">
        <f t="shared" si="5"/>
        <v>项</v>
      </c>
    </row>
    <row r="120" s="289" customFormat="1" ht="37.95" hidden="1" customHeight="1" spans="1:7">
      <c r="A120" s="319">
        <v>2137103</v>
      </c>
      <c r="B120" s="305" t="s">
        <v>2844</v>
      </c>
      <c r="C120" s="307">
        <v>0</v>
      </c>
      <c r="D120" s="307">
        <v>0</v>
      </c>
      <c r="E120" s="362" t="str">
        <f t="shared" si="6"/>
        <v/>
      </c>
      <c r="F120" s="317" t="str">
        <f t="shared" si="4"/>
        <v>否</v>
      </c>
      <c r="G120" s="293" t="str">
        <f t="shared" si="5"/>
        <v>项</v>
      </c>
    </row>
    <row r="121" s="289" customFormat="1" ht="37.95" hidden="1" customHeight="1" spans="1:7">
      <c r="A121" s="319">
        <v>2137199</v>
      </c>
      <c r="B121" s="305" t="s">
        <v>2851</v>
      </c>
      <c r="C121" s="307">
        <v>0</v>
      </c>
      <c r="D121" s="307">
        <v>0</v>
      </c>
      <c r="E121" s="362" t="str">
        <f t="shared" si="6"/>
        <v/>
      </c>
      <c r="F121" s="317" t="str">
        <f t="shared" si="4"/>
        <v>否</v>
      </c>
      <c r="G121" s="293" t="str">
        <f t="shared" si="5"/>
        <v>项</v>
      </c>
    </row>
    <row r="122" s="289" customFormat="1" ht="37.95" customHeight="1" spans="1:7">
      <c r="A122" s="300" t="s">
        <v>95</v>
      </c>
      <c r="B122" s="301" t="s">
        <v>2852</v>
      </c>
      <c r="C122" s="328">
        <v>227700</v>
      </c>
      <c r="D122" s="328">
        <v>100000</v>
      </c>
      <c r="E122" s="316">
        <f t="shared" si="6"/>
        <v>-0.561</v>
      </c>
      <c r="F122" s="317" t="str">
        <f t="shared" si="4"/>
        <v>是</v>
      </c>
      <c r="G122" s="293" t="str">
        <f t="shared" si="5"/>
        <v>类</v>
      </c>
    </row>
    <row r="123" s="289" customFormat="1" ht="37.95" customHeight="1" spans="1:7">
      <c r="A123" s="304" t="s">
        <v>2853</v>
      </c>
      <c r="B123" s="305" t="s">
        <v>2854</v>
      </c>
      <c r="C123" s="307">
        <f>SUM(C124:C127)</f>
        <v>0</v>
      </c>
      <c r="D123" s="307">
        <f>SUM(D124:D127)</f>
        <v>0</v>
      </c>
      <c r="E123" s="316" t="str">
        <f t="shared" si="6"/>
        <v/>
      </c>
      <c r="F123" s="317" t="str">
        <f t="shared" si="4"/>
        <v>否</v>
      </c>
      <c r="G123" s="293" t="str">
        <f t="shared" si="5"/>
        <v>款</v>
      </c>
    </row>
    <row r="124" ht="37.95" hidden="1" customHeight="1" spans="1:7">
      <c r="A124" s="304" t="s">
        <v>2855</v>
      </c>
      <c r="B124" s="305" t="s">
        <v>2856</v>
      </c>
      <c r="C124" s="307">
        <v>0</v>
      </c>
      <c r="D124" s="307">
        <v>0</v>
      </c>
      <c r="E124" s="362" t="str">
        <f t="shared" si="6"/>
        <v/>
      </c>
      <c r="F124" s="317" t="str">
        <f t="shared" si="4"/>
        <v>否</v>
      </c>
      <c r="G124" s="293" t="str">
        <f t="shared" si="5"/>
        <v>项</v>
      </c>
    </row>
    <row r="125" s="289" customFormat="1" ht="37.95" hidden="1" customHeight="1" spans="1:7">
      <c r="A125" s="304" t="s">
        <v>2857</v>
      </c>
      <c r="B125" s="305" t="s">
        <v>2858</v>
      </c>
      <c r="C125" s="307">
        <v>0</v>
      </c>
      <c r="D125" s="307">
        <v>0</v>
      </c>
      <c r="E125" s="362" t="str">
        <f t="shared" si="6"/>
        <v/>
      </c>
      <c r="F125" s="317" t="str">
        <f t="shared" si="4"/>
        <v>否</v>
      </c>
      <c r="G125" s="293" t="str">
        <f t="shared" si="5"/>
        <v>项</v>
      </c>
    </row>
    <row r="126" s="289" customFormat="1" ht="37.95" hidden="1" customHeight="1" spans="1:7">
      <c r="A126" s="304" t="s">
        <v>2859</v>
      </c>
      <c r="B126" s="305" t="s">
        <v>2860</v>
      </c>
      <c r="C126" s="307">
        <v>0</v>
      </c>
      <c r="D126" s="307">
        <v>0</v>
      </c>
      <c r="E126" s="362" t="str">
        <f t="shared" si="6"/>
        <v/>
      </c>
      <c r="F126" s="317" t="str">
        <f t="shared" si="4"/>
        <v>否</v>
      </c>
      <c r="G126" s="293" t="str">
        <f t="shared" si="5"/>
        <v>项</v>
      </c>
    </row>
    <row r="127" s="289" customFormat="1" ht="37.95" hidden="1" customHeight="1" spans="1:7">
      <c r="A127" s="304" t="s">
        <v>2861</v>
      </c>
      <c r="B127" s="305" t="s">
        <v>2862</v>
      </c>
      <c r="C127" s="307">
        <v>0</v>
      </c>
      <c r="D127" s="307">
        <v>0</v>
      </c>
      <c r="E127" s="362" t="str">
        <f t="shared" si="6"/>
        <v/>
      </c>
      <c r="F127" s="317" t="str">
        <f t="shared" si="4"/>
        <v>否</v>
      </c>
      <c r="G127" s="293" t="str">
        <f t="shared" si="5"/>
        <v>项</v>
      </c>
    </row>
    <row r="128" ht="37.95" customHeight="1" spans="1:7">
      <c r="A128" s="304" t="s">
        <v>2863</v>
      </c>
      <c r="B128" s="305" t="s">
        <v>2864</v>
      </c>
      <c r="C128" s="307">
        <f>SUM(C129:C132)</f>
        <v>0</v>
      </c>
      <c r="D128" s="307">
        <f>SUM(D129:D132)</f>
        <v>0</v>
      </c>
      <c r="E128" s="316" t="str">
        <f t="shared" si="6"/>
        <v/>
      </c>
      <c r="F128" s="317" t="str">
        <f t="shared" si="4"/>
        <v>否</v>
      </c>
      <c r="G128" s="293" t="str">
        <f t="shared" si="5"/>
        <v>款</v>
      </c>
    </row>
    <row r="129" ht="37.95" hidden="1" customHeight="1" spans="1:7">
      <c r="A129" s="304" t="s">
        <v>2865</v>
      </c>
      <c r="B129" s="305" t="s">
        <v>2860</v>
      </c>
      <c r="C129" s="307">
        <v>0</v>
      </c>
      <c r="D129" s="307">
        <v>0</v>
      </c>
      <c r="E129" s="362" t="str">
        <f t="shared" si="6"/>
        <v/>
      </c>
      <c r="F129" s="317" t="str">
        <f t="shared" si="4"/>
        <v>否</v>
      </c>
      <c r="G129" s="293" t="str">
        <f t="shared" si="5"/>
        <v>项</v>
      </c>
    </row>
    <row r="130" s="289" customFormat="1" ht="37.95" hidden="1" customHeight="1" spans="1:7">
      <c r="A130" s="304" t="s">
        <v>2866</v>
      </c>
      <c r="B130" s="305" t="s">
        <v>2867</v>
      </c>
      <c r="C130" s="307">
        <v>0</v>
      </c>
      <c r="D130" s="307">
        <v>0</v>
      </c>
      <c r="E130" s="362" t="str">
        <f t="shared" si="6"/>
        <v/>
      </c>
      <c r="F130" s="317" t="str">
        <f t="shared" si="4"/>
        <v>否</v>
      </c>
      <c r="G130" s="293" t="str">
        <f t="shared" si="5"/>
        <v>项</v>
      </c>
    </row>
    <row r="131" ht="37.95" hidden="1" customHeight="1" spans="1:7">
      <c r="A131" s="304" t="s">
        <v>2868</v>
      </c>
      <c r="B131" s="305" t="s">
        <v>2869</v>
      </c>
      <c r="C131" s="307">
        <v>0</v>
      </c>
      <c r="D131" s="307">
        <v>0</v>
      </c>
      <c r="E131" s="362" t="str">
        <f t="shared" si="6"/>
        <v/>
      </c>
      <c r="F131" s="317" t="str">
        <f t="shared" si="4"/>
        <v>否</v>
      </c>
      <c r="G131" s="293" t="str">
        <f t="shared" si="5"/>
        <v>项</v>
      </c>
    </row>
    <row r="132" ht="37.95" hidden="1" customHeight="1" spans="1:7">
      <c r="A132" s="304" t="s">
        <v>2870</v>
      </c>
      <c r="B132" s="305" t="s">
        <v>2871</v>
      </c>
      <c r="C132" s="307">
        <v>0</v>
      </c>
      <c r="D132" s="307">
        <v>0</v>
      </c>
      <c r="E132" s="362" t="str">
        <f t="shared" ref="E132:E195" si="7">IF(C132&gt;0,D132/C132-1,IF(C132&lt;0,-(D132/C132-1),""))</f>
        <v/>
      </c>
      <c r="F132" s="317" t="str">
        <f t="shared" ref="F132:F195" si="8">IF(LEN(A132)=3,"是",IF(B132&lt;&gt;"",IF(SUM(C132:D132)&lt;&gt;0,"是","否"),"是"))</f>
        <v>否</v>
      </c>
      <c r="G132" s="293" t="str">
        <f t="shared" ref="G132:G195" si="9">IF(LEN(A132)=3,"类",IF(LEN(A132)=5,"款","项"))</f>
        <v>项</v>
      </c>
    </row>
    <row r="133" s="289" customFormat="1" ht="37.95" customHeight="1" spans="1:7">
      <c r="A133" s="304" t="s">
        <v>2872</v>
      </c>
      <c r="B133" s="303" t="s">
        <v>2873</v>
      </c>
      <c r="C133" s="344"/>
      <c r="D133" s="344"/>
      <c r="E133" s="316" t="str">
        <f t="shared" si="7"/>
        <v/>
      </c>
      <c r="F133" s="317" t="str">
        <f t="shared" si="8"/>
        <v>否</v>
      </c>
      <c r="G133" s="293" t="str">
        <f t="shared" si="9"/>
        <v>款</v>
      </c>
    </row>
    <row r="134" s="289" customFormat="1" ht="37.95" hidden="1" customHeight="1" spans="1:7">
      <c r="A134" s="304" t="s">
        <v>2874</v>
      </c>
      <c r="B134" s="305" t="s">
        <v>2875</v>
      </c>
      <c r="C134" s="307">
        <v>0</v>
      </c>
      <c r="D134" s="307">
        <v>10</v>
      </c>
      <c r="E134" s="362" t="str">
        <f t="shared" si="7"/>
        <v/>
      </c>
      <c r="F134" s="317" t="str">
        <f t="shared" si="8"/>
        <v>是</v>
      </c>
      <c r="G134" s="293" t="str">
        <f t="shared" si="9"/>
        <v>项</v>
      </c>
    </row>
    <row r="135" s="289" customFormat="1" ht="37.95" hidden="1" customHeight="1" spans="1:7">
      <c r="A135" s="304" t="s">
        <v>2876</v>
      </c>
      <c r="B135" s="305" t="s">
        <v>2877</v>
      </c>
      <c r="C135" s="307">
        <v>12983</v>
      </c>
      <c r="D135" s="307">
        <v>8</v>
      </c>
      <c r="E135" s="362">
        <f t="shared" si="7"/>
        <v>-0.999</v>
      </c>
      <c r="F135" s="317" t="str">
        <f t="shared" si="8"/>
        <v>是</v>
      </c>
      <c r="G135" s="293" t="str">
        <f t="shared" si="9"/>
        <v>项</v>
      </c>
    </row>
    <row r="136" s="289" customFormat="1" ht="37.95" hidden="1" customHeight="1" spans="1:7">
      <c r="A136" s="304" t="s">
        <v>2878</v>
      </c>
      <c r="B136" s="305" t="s">
        <v>2879</v>
      </c>
      <c r="C136" s="307">
        <v>1000</v>
      </c>
      <c r="D136" s="307">
        <v>0</v>
      </c>
      <c r="E136" s="362">
        <f t="shared" si="7"/>
        <v>-1</v>
      </c>
      <c r="F136" s="317" t="str">
        <f t="shared" si="8"/>
        <v>是</v>
      </c>
      <c r="G136" s="293" t="str">
        <f t="shared" si="9"/>
        <v>项</v>
      </c>
    </row>
    <row r="137" s="289" customFormat="1" ht="37.95" hidden="1" customHeight="1" spans="1:7">
      <c r="A137" s="304" t="s">
        <v>2880</v>
      </c>
      <c r="B137" s="305" t="s">
        <v>2881</v>
      </c>
      <c r="C137" s="307">
        <v>0</v>
      </c>
      <c r="D137" s="307">
        <v>0</v>
      </c>
      <c r="E137" s="362" t="str">
        <f t="shared" si="7"/>
        <v/>
      </c>
      <c r="F137" s="317" t="str">
        <f t="shared" si="8"/>
        <v>否</v>
      </c>
      <c r="G137" s="293" t="str">
        <f t="shared" si="9"/>
        <v>项</v>
      </c>
    </row>
    <row r="138" s="289" customFormat="1" ht="37.95" customHeight="1" spans="1:7">
      <c r="A138" s="304" t="s">
        <v>2882</v>
      </c>
      <c r="B138" s="303" t="s">
        <v>2883</v>
      </c>
      <c r="C138" s="344"/>
      <c r="D138" s="344"/>
      <c r="E138" s="316" t="str">
        <f t="shared" si="7"/>
        <v/>
      </c>
      <c r="F138" s="317" t="str">
        <f t="shared" si="8"/>
        <v>否</v>
      </c>
      <c r="G138" s="293" t="str">
        <f t="shared" si="9"/>
        <v>款</v>
      </c>
    </row>
    <row r="139" s="289" customFormat="1" ht="37.95" hidden="1" customHeight="1" spans="1:7">
      <c r="A139" s="304" t="s">
        <v>2884</v>
      </c>
      <c r="B139" s="305" t="s">
        <v>2885</v>
      </c>
      <c r="C139" s="307">
        <v>0</v>
      </c>
      <c r="D139" s="307">
        <v>0</v>
      </c>
      <c r="E139" s="362" t="str">
        <f t="shared" si="7"/>
        <v/>
      </c>
      <c r="F139" s="317" t="str">
        <f t="shared" si="8"/>
        <v>否</v>
      </c>
      <c r="G139" s="293" t="str">
        <f t="shared" si="9"/>
        <v>项</v>
      </c>
    </row>
    <row r="140" s="289" customFormat="1" ht="37.95" hidden="1" customHeight="1" spans="1:7">
      <c r="A140" s="304" t="s">
        <v>2886</v>
      </c>
      <c r="B140" s="305" t="s">
        <v>2887</v>
      </c>
      <c r="C140" s="307">
        <v>0</v>
      </c>
      <c r="D140" s="307">
        <v>0</v>
      </c>
      <c r="E140" s="362" t="str">
        <f t="shared" si="7"/>
        <v/>
      </c>
      <c r="F140" s="317" t="str">
        <f t="shared" si="8"/>
        <v>否</v>
      </c>
      <c r="G140" s="293" t="str">
        <f t="shared" si="9"/>
        <v>项</v>
      </c>
    </row>
    <row r="141" s="289" customFormat="1" ht="37.95" hidden="1" customHeight="1" spans="1:7">
      <c r="A141" s="304" t="s">
        <v>2888</v>
      </c>
      <c r="B141" s="305" t="s">
        <v>2889</v>
      </c>
      <c r="C141" s="307">
        <v>0</v>
      </c>
      <c r="D141" s="307">
        <v>0</v>
      </c>
      <c r="E141" s="362" t="str">
        <f t="shared" si="7"/>
        <v/>
      </c>
      <c r="F141" s="317" t="str">
        <f t="shared" si="8"/>
        <v>否</v>
      </c>
      <c r="G141" s="293" t="str">
        <f t="shared" si="9"/>
        <v>项</v>
      </c>
    </row>
    <row r="142" s="289" customFormat="1" ht="37.95" hidden="1" customHeight="1" spans="1:7">
      <c r="A142" s="304" t="s">
        <v>2890</v>
      </c>
      <c r="B142" s="305" t="s">
        <v>2891</v>
      </c>
      <c r="C142" s="307">
        <v>0</v>
      </c>
      <c r="D142" s="307">
        <v>0</v>
      </c>
      <c r="E142" s="362" t="str">
        <f t="shared" si="7"/>
        <v/>
      </c>
      <c r="F142" s="317" t="str">
        <f t="shared" si="8"/>
        <v>否</v>
      </c>
      <c r="G142" s="293" t="str">
        <f t="shared" si="9"/>
        <v>项</v>
      </c>
    </row>
    <row r="143" s="289" customFormat="1" ht="37.95" hidden="1" customHeight="1" spans="1:7">
      <c r="A143" s="304" t="s">
        <v>2892</v>
      </c>
      <c r="B143" s="305" t="s">
        <v>2893</v>
      </c>
      <c r="C143" s="307">
        <v>0</v>
      </c>
      <c r="D143" s="307">
        <v>0</v>
      </c>
      <c r="E143" s="362" t="str">
        <f t="shared" si="7"/>
        <v/>
      </c>
      <c r="F143" s="317" t="str">
        <f t="shared" si="8"/>
        <v>否</v>
      </c>
      <c r="G143" s="293" t="str">
        <f t="shared" si="9"/>
        <v>项</v>
      </c>
    </row>
    <row r="144" s="289" customFormat="1" ht="37.95" hidden="1" customHeight="1" spans="1:7">
      <c r="A144" s="304" t="s">
        <v>2894</v>
      </c>
      <c r="B144" s="305" t="s">
        <v>2895</v>
      </c>
      <c r="C144" s="307">
        <v>0</v>
      </c>
      <c r="D144" s="307">
        <v>0</v>
      </c>
      <c r="E144" s="362" t="str">
        <f t="shared" si="7"/>
        <v/>
      </c>
      <c r="F144" s="317" t="str">
        <f t="shared" si="8"/>
        <v>否</v>
      </c>
      <c r="G144" s="293" t="str">
        <f t="shared" si="9"/>
        <v>项</v>
      </c>
    </row>
    <row r="145" s="289" customFormat="1" ht="37.95" hidden="1" customHeight="1" spans="1:7">
      <c r="A145" s="304" t="s">
        <v>2896</v>
      </c>
      <c r="B145" s="305" t="s">
        <v>2897</v>
      </c>
      <c r="C145" s="307">
        <v>0</v>
      </c>
      <c r="D145" s="307">
        <v>0</v>
      </c>
      <c r="E145" s="362" t="str">
        <f t="shared" si="7"/>
        <v/>
      </c>
      <c r="F145" s="317" t="str">
        <f t="shared" si="8"/>
        <v>否</v>
      </c>
      <c r="G145" s="293" t="str">
        <f t="shared" si="9"/>
        <v>项</v>
      </c>
    </row>
    <row r="146" s="289" customFormat="1" ht="37.95" hidden="1" customHeight="1" spans="1:7">
      <c r="A146" s="304" t="s">
        <v>2898</v>
      </c>
      <c r="B146" s="305" t="s">
        <v>2899</v>
      </c>
      <c r="C146" s="307">
        <v>0</v>
      </c>
      <c r="D146" s="307">
        <v>3844</v>
      </c>
      <c r="E146" s="362" t="str">
        <f t="shared" si="7"/>
        <v/>
      </c>
      <c r="F146" s="317" t="str">
        <f t="shared" si="8"/>
        <v>是</v>
      </c>
      <c r="G146" s="293" t="str">
        <f t="shared" si="9"/>
        <v>项</v>
      </c>
    </row>
    <row r="147" s="289" customFormat="1" ht="37.95" customHeight="1" spans="1:7">
      <c r="A147" s="304" t="s">
        <v>2900</v>
      </c>
      <c r="B147" s="305" t="s">
        <v>2901</v>
      </c>
      <c r="C147" s="307">
        <f>SUM(C148:C153)</f>
        <v>0</v>
      </c>
      <c r="D147" s="307">
        <f>SUM(D148:D153)</f>
        <v>0</v>
      </c>
      <c r="E147" s="316" t="str">
        <f t="shared" si="7"/>
        <v/>
      </c>
      <c r="F147" s="317" t="str">
        <f t="shared" si="8"/>
        <v>否</v>
      </c>
      <c r="G147" s="293" t="str">
        <f t="shared" si="9"/>
        <v>款</v>
      </c>
    </row>
    <row r="148" s="289" customFormat="1" ht="37.95" hidden="1" customHeight="1" spans="1:7">
      <c r="A148" s="304" t="s">
        <v>2902</v>
      </c>
      <c r="B148" s="305" t="s">
        <v>2903</v>
      </c>
      <c r="C148" s="307">
        <v>0</v>
      </c>
      <c r="D148" s="307">
        <v>0</v>
      </c>
      <c r="E148" s="362" t="str">
        <f t="shared" si="7"/>
        <v/>
      </c>
      <c r="F148" s="317" t="str">
        <f t="shared" si="8"/>
        <v>否</v>
      </c>
      <c r="G148" s="293" t="str">
        <f t="shared" si="9"/>
        <v>项</v>
      </c>
    </row>
    <row r="149" s="289" customFormat="1" ht="37.95" hidden="1" customHeight="1" spans="1:7">
      <c r="A149" s="304" t="s">
        <v>2904</v>
      </c>
      <c r="B149" s="305" t="s">
        <v>2905</v>
      </c>
      <c r="C149" s="307">
        <v>0</v>
      </c>
      <c r="D149" s="307">
        <v>0</v>
      </c>
      <c r="E149" s="362" t="str">
        <f t="shared" si="7"/>
        <v/>
      </c>
      <c r="F149" s="317" t="str">
        <f t="shared" si="8"/>
        <v>否</v>
      </c>
      <c r="G149" s="293" t="str">
        <f t="shared" si="9"/>
        <v>项</v>
      </c>
    </row>
    <row r="150" ht="37.95" hidden="1" customHeight="1" spans="1:7">
      <c r="A150" s="304" t="s">
        <v>2906</v>
      </c>
      <c r="B150" s="305" t="s">
        <v>2907</v>
      </c>
      <c r="C150" s="307">
        <v>0</v>
      </c>
      <c r="D150" s="307">
        <v>0</v>
      </c>
      <c r="E150" s="362" t="str">
        <f t="shared" si="7"/>
        <v/>
      </c>
      <c r="F150" s="317" t="str">
        <f t="shared" si="8"/>
        <v>否</v>
      </c>
      <c r="G150" s="293" t="str">
        <f t="shared" si="9"/>
        <v>项</v>
      </c>
    </row>
    <row r="151" ht="37.95" hidden="1" customHeight="1" spans="1:7">
      <c r="A151" s="304" t="s">
        <v>2908</v>
      </c>
      <c r="B151" s="305" t="s">
        <v>2909</v>
      </c>
      <c r="C151" s="307">
        <v>0</v>
      </c>
      <c r="D151" s="307">
        <v>0</v>
      </c>
      <c r="E151" s="362" t="str">
        <f t="shared" si="7"/>
        <v/>
      </c>
      <c r="F151" s="317" t="str">
        <f t="shared" si="8"/>
        <v>否</v>
      </c>
      <c r="G151" s="293" t="str">
        <f t="shared" si="9"/>
        <v>项</v>
      </c>
    </row>
    <row r="152" s="289" customFormat="1" ht="37.95" hidden="1" customHeight="1" spans="1:7">
      <c r="A152" s="304" t="s">
        <v>2910</v>
      </c>
      <c r="B152" s="305" t="s">
        <v>2911</v>
      </c>
      <c r="C152" s="307">
        <v>0</v>
      </c>
      <c r="D152" s="307">
        <v>0</v>
      </c>
      <c r="E152" s="362" t="str">
        <f t="shared" si="7"/>
        <v/>
      </c>
      <c r="F152" s="317" t="str">
        <f t="shared" si="8"/>
        <v>否</v>
      </c>
      <c r="G152" s="293" t="str">
        <f t="shared" si="9"/>
        <v>项</v>
      </c>
    </row>
    <row r="153" ht="37.95" hidden="1" customHeight="1" spans="1:7">
      <c r="A153" s="304" t="s">
        <v>2912</v>
      </c>
      <c r="B153" s="305" t="s">
        <v>2913</v>
      </c>
      <c r="C153" s="307">
        <v>0</v>
      </c>
      <c r="D153" s="307">
        <v>0</v>
      </c>
      <c r="E153" s="362" t="str">
        <f t="shared" si="7"/>
        <v/>
      </c>
      <c r="F153" s="317" t="str">
        <f t="shared" si="8"/>
        <v>否</v>
      </c>
      <c r="G153" s="293" t="str">
        <f t="shared" si="9"/>
        <v>项</v>
      </c>
    </row>
    <row r="154" ht="37.95" customHeight="1" spans="1:7">
      <c r="A154" s="304" t="s">
        <v>2914</v>
      </c>
      <c r="B154" s="303" t="s">
        <v>2915</v>
      </c>
      <c r="C154" s="344"/>
      <c r="D154" s="344"/>
      <c r="E154" s="316" t="str">
        <f t="shared" si="7"/>
        <v/>
      </c>
      <c r="F154" s="317" t="str">
        <f t="shared" si="8"/>
        <v>否</v>
      </c>
      <c r="G154" s="293" t="str">
        <f t="shared" si="9"/>
        <v>款</v>
      </c>
    </row>
    <row r="155" s="289" customFormat="1" ht="37.95" hidden="1" customHeight="1" spans="1:7">
      <c r="A155" s="304" t="s">
        <v>2916</v>
      </c>
      <c r="B155" s="305" t="s">
        <v>2917</v>
      </c>
      <c r="C155" s="307">
        <v>83956</v>
      </c>
      <c r="D155" s="307">
        <v>67646</v>
      </c>
      <c r="E155" s="362">
        <f t="shared" si="7"/>
        <v>-0.194</v>
      </c>
      <c r="F155" s="317" t="str">
        <f t="shared" si="8"/>
        <v>是</v>
      </c>
      <c r="G155" s="293" t="str">
        <f t="shared" si="9"/>
        <v>项</v>
      </c>
    </row>
    <row r="156" s="289" customFormat="1" ht="37.95" hidden="1" customHeight="1" spans="1:7">
      <c r="A156" s="304" t="s">
        <v>2918</v>
      </c>
      <c r="B156" s="305" t="s">
        <v>2919</v>
      </c>
      <c r="C156" s="307">
        <v>0</v>
      </c>
      <c r="D156" s="307">
        <v>0</v>
      </c>
      <c r="E156" s="362" t="str">
        <f t="shared" si="7"/>
        <v/>
      </c>
      <c r="F156" s="317" t="str">
        <f t="shared" si="8"/>
        <v>否</v>
      </c>
      <c r="G156" s="293" t="str">
        <f t="shared" si="9"/>
        <v>项</v>
      </c>
    </row>
    <row r="157" s="289" customFormat="1" ht="37.95" hidden="1" customHeight="1" spans="1:7">
      <c r="A157" s="304" t="s">
        <v>2920</v>
      </c>
      <c r="B157" s="305" t="s">
        <v>2921</v>
      </c>
      <c r="C157" s="307">
        <v>62</v>
      </c>
      <c r="D157" s="307">
        <v>0</v>
      </c>
      <c r="E157" s="362">
        <f t="shared" si="7"/>
        <v>-1</v>
      </c>
      <c r="F157" s="317" t="str">
        <f t="shared" si="8"/>
        <v>是</v>
      </c>
      <c r="G157" s="293" t="str">
        <f t="shared" si="9"/>
        <v>项</v>
      </c>
    </row>
    <row r="158" s="289" customFormat="1" ht="37.95" hidden="1" customHeight="1" spans="1:7">
      <c r="A158" s="304" t="s">
        <v>2922</v>
      </c>
      <c r="B158" s="305" t="s">
        <v>2923</v>
      </c>
      <c r="C158" s="307">
        <v>17062</v>
      </c>
      <c r="D158" s="307">
        <v>21021</v>
      </c>
      <c r="E158" s="362">
        <f t="shared" si="7"/>
        <v>0.232</v>
      </c>
      <c r="F158" s="317" t="str">
        <f t="shared" si="8"/>
        <v>是</v>
      </c>
      <c r="G158" s="293" t="str">
        <f t="shared" si="9"/>
        <v>项</v>
      </c>
    </row>
    <row r="159" s="289" customFormat="1" ht="37.95" hidden="1" customHeight="1" spans="1:7">
      <c r="A159" s="304" t="s">
        <v>2924</v>
      </c>
      <c r="B159" s="305" t="s">
        <v>2925</v>
      </c>
      <c r="C159" s="307">
        <v>0</v>
      </c>
      <c r="D159" s="307">
        <v>0</v>
      </c>
      <c r="E159" s="362" t="str">
        <f t="shared" si="7"/>
        <v/>
      </c>
      <c r="F159" s="317" t="str">
        <f t="shared" si="8"/>
        <v>否</v>
      </c>
      <c r="G159" s="293" t="str">
        <f t="shared" si="9"/>
        <v>项</v>
      </c>
    </row>
    <row r="160" s="289" customFormat="1" ht="37.95" hidden="1" customHeight="1" spans="1:7">
      <c r="A160" s="304" t="s">
        <v>2926</v>
      </c>
      <c r="B160" s="305" t="s">
        <v>2927</v>
      </c>
      <c r="C160" s="307">
        <v>941</v>
      </c>
      <c r="D160" s="307">
        <v>324</v>
      </c>
      <c r="E160" s="362">
        <f t="shared" si="7"/>
        <v>-0.656</v>
      </c>
      <c r="F160" s="317" t="str">
        <f t="shared" si="8"/>
        <v>是</v>
      </c>
      <c r="G160" s="293" t="str">
        <f t="shared" si="9"/>
        <v>项</v>
      </c>
    </row>
    <row r="161" s="289" customFormat="1" ht="37.95" hidden="1" customHeight="1" spans="1:7">
      <c r="A161" s="304" t="s">
        <v>2928</v>
      </c>
      <c r="B161" s="305" t="s">
        <v>2929</v>
      </c>
      <c r="C161" s="307">
        <v>0</v>
      </c>
      <c r="D161" s="307">
        <v>0</v>
      </c>
      <c r="E161" s="362" t="str">
        <f t="shared" si="7"/>
        <v/>
      </c>
      <c r="F161" s="317" t="str">
        <f t="shared" si="8"/>
        <v>否</v>
      </c>
      <c r="G161" s="293" t="str">
        <f t="shared" si="9"/>
        <v>项</v>
      </c>
    </row>
    <row r="162" ht="37.95" hidden="1" customHeight="1" spans="1:7">
      <c r="A162" s="304" t="s">
        <v>2930</v>
      </c>
      <c r="B162" s="305" t="s">
        <v>2931</v>
      </c>
      <c r="C162" s="307">
        <v>0</v>
      </c>
      <c r="D162" s="307">
        <v>0</v>
      </c>
      <c r="E162" s="362" t="str">
        <f t="shared" si="7"/>
        <v/>
      </c>
      <c r="F162" s="317" t="str">
        <f t="shared" si="8"/>
        <v>否</v>
      </c>
      <c r="G162" s="293" t="str">
        <f t="shared" si="9"/>
        <v>项</v>
      </c>
    </row>
    <row r="163" ht="37.95" customHeight="1" spans="1:7">
      <c r="A163" s="304" t="s">
        <v>2932</v>
      </c>
      <c r="B163" s="305" t="s">
        <v>2933</v>
      </c>
      <c r="C163" s="307">
        <f>SUM(C164:C165)</f>
        <v>0</v>
      </c>
      <c r="D163" s="307">
        <f>SUM(D164:D165)</f>
        <v>0</v>
      </c>
      <c r="E163" s="316" t="str">
        <f t="shared" si="7"/>
        <v/>
      </c>
      <c r="F163" s="317" t="str">
        <f t="shared" si="8"/>
        <v>否</v>
      </c>
      <c r="G163" s="293" t="str">
        <f t="shared" si="9"/>
        <v>款</v>
      </c>
    </row>
    <row r="164" s="289" customFormat="1" ht="37.95" hidden="1" customHeight="1" spans="1:7">
      <c r="A164" s="304" t="s">
        <v>2934</v>
      </c>
      <c r="B164" s="305" t="s">
        <v>2856</v>
      </c>
      <c r="C164" s="307">
        <v>0</v>
      </c>
      <c r="D164" s="307">
        <v>0</v>
      </c>
      <c r="E164" s="362" t="str">
        <f t="shared" si="7"/>
        <v/>
      </c>
      <c r="F164" s="317" t="str">
        <f t="shared" si="8"/>
        <v>否</v>
      </c>
      <c r="G164" s="293" t="str">
        <f t="shared" si="9"/>
        <v>项</v>
      </c>
    </row>
    <row r="165" s="289" customFormat="1" ht="37.95" hidden="1" customHeight="1" spans="1:7">
      <c r="A165" s="304" t="s">
        <v>2935</v>
      </c>
      <c r="B165" s="305" t="s">
        <v>2936</v>
      </c>
      <c r="C165" s="307">
        <v>0</v>
      </c>
      <c r="D165" s="307">
        <v>0</v>
      </c>
      <c r="E165" s="362" t="str">
        <f t="shared" si="7"/>
        <v/>
      </c>
      <c r="F165" s="317" t="str">
        <f t="shared" si="8"/>
        <v>否</v>
      </c>
      <c r="G165" s="293" t="str">
        <f t="shared" si="9"/>
        <v>项</v>
      </c>
    </row>
    <row r="166" s="289" customFormat="1" ht="37.95" customHeight="1" spans="1:7">
      <c r="A166" s="304" t="s">
        <v>2937</v>
      </c>
      <c r="B166" s="303" t="s">
        <v>2938</v>
      </c>
      <c r="C166" s="344">
        <v>227700</v>
      </c>
      <c r="D166" s="344">
        <v>100000</v>
      </c>
      <c r="E166" s="316">
        <f t="shared" si="7"/>
        <v>-0.561</v>
      </c>
      <c r="F166" s="317" t="str">
        <f t="shared" si="8"/>
        <v>是</v>
      </c>
      <c r="G166" s="293" t="str">
        <f t="shared" si="9"/>
        <v>款</v>
      </c>
    </row>
    <row r="167" s="289" customFormat="1" ht="37.95" hidden="1" customHeight="1" spans="1:7">
      <c r="A167" s="304" t="s">
        <v>2939</v>
      </c>
      <c r="B167" s="305" t="s">
        <v>2856</v>
      </c>
      <c r="C167" s="307">
        <v>5716200</v>
      </c>
      <c r="D167" s="307">
        <v>37805</v>
      </c>
      <c r="E167" s="362">
        <f t="shared" si="7"/>
        <v>-0.993</v>
      </c>
      <c r="F167" s="317" t="str">
        <f t="shared" si="8"/>
        <v>是</v>
      </c>
      <c r="G167" s="293" t="str">
        <f t="shared" si="9"/>
        <v>项</v>
      </c>
    </row>
    <row r="168" s="289" customFormat="1" ht="37.95" hidden="1" customHeight="1" spans="1:7">
      <c r="A168" s="304" t="s">
        <v>2940</v>
      </c>
      <c r="B168" s="305" t="s">
        <v>2941</v>
      </c>
      <c r="C168" s="307">
        <v>571800</v>
      </c>
      <c r="D168" s="307">
        <v>0</v>
      </c>
      <c r="E168" s="362">
        <f t="shared" si="7"/>
        <v>-1</v>
      </c>
      <c r="F168" s="317" t="str">
        <f t="shared" si="8"/>
        <v>是</v>
      </c>
      <c r="G168" s="293" t="str">
        <f t="shared" si="9"/>
        <v>项</v>
      </c>
    </row>
    <row r="169" s="289" customFormat="1" ht="37.95" customHeight="1" spans="1:7">
      <c r="A169" s="304" t="s">
        <v>2942</v>
      </c>
      <c r="B169" s="305" t="s">
        <v>2943</v>
      </c>
      <c r="C169" s="307">
        <v>0</v>
      </c>
      <c r="D169" s="307">
        <v>0</v>
      </c>
      <c r="E169" s="316" t="str">
        <f t="shared" si="7"/>
        <v/>
      </c>
      <c r="F169" s="317" t="str">
        <f t="shared" si="8"/>
        <v>否</v>
      </c>
      <c r="G169" s="293" t="str">
        <f t="shared" si="9"/>
        <v>款</v>
      </c>
    </row>
    <row r="170" ht="37.95" customHeight="1" spans="1:7">
      <c r="A170" s="304" t="s">
        <v>2944</v>
      </c>
      <c r="B170" s="305" t="s">
        <v>2945</v>
      </c>
      <c r="C170" s="307">
        <f>SUM(C171:C173)</f>
        <v>0</v>
      </c>
      <c r="D170" s="307">
        <f>SUM(D171:D173)</f>
        <v>0</v>
      </c>
      <c r="E170" s="316" t="str">
        <f t="shared" si="7"/>
        <v/>
      </c>
      <c r="F170" s="317" t="str">
        <f t="shared" si="8"/>
        <v>否</v>
      </c>
      <c r="G170" s="293" t="str">
        <f t="shared" si="9"/>
        <v>款</v>
      </c>
    </row>
    <row r="171" ht="37.95" hidden="1" customHeight="1" spans="1:7">
      <c r="A171" s="304" t="s">
        <v>2946</v>
      </c>
      <c r="B171" s="305" t="s">
        <v>2875</v>
      </c>
      <c r="C171" s="307">
        <v>0</v>
      </c>
      <c r="D171" s="307">
        <v>0</v>
      </c>
      <c r="E171" s="362" t="str">
        <f t="shared" si="7"/>
        <v/>
      </c>
      <c r="F171" s="317" t="str">
        <f t="shared" si="8"/>
        <v>否</v>
      </c>
      <c r="G171" s="293" t="str">
        <f t="shared" si="9"/>
        <v>项</v>
      </c>
    </row>
    <row r="172" ht="37.95" hidden="1" customHeight="1" spans="1:7">
      <c r="A172" s="304" t="s">
        <v>2947</v>
      </c>
      <c r="B172" s="305" t="s">
        <v>2879</v>
      </c>
      <c r="C172" s="307">
        <v>0</v>
      </c>
      <c r="D172" s="307">
        <v>0</v>
      </c>
      <c r="E172" s="362" t="str">
        <f t="shared" si="7"/>
        <v/>
      </c>
      <c r="F172" s="317" t="str">
        <f t="shared" si="8"/>
        <v>否</v>
      </c>
      <c r="G172" s="293" t="str">
        <f t="shared" si="9"/>
        <v>项</v>
      </c>
    </row>
    <row r="173" s="289" customFormat="1" ht="37.95" hidden="1" customHeight="1" spans="1:7">
      <c r="A173" s="304" t="s">
        <v>2948</v>
      </c>
      <c r="B173" s="305" t="s">
        <v>2949</v>
      </c>
      <c r="C173" s="307">
        <v>0</v>
      </c>
      <c r="D173" s="307">
        <v>0</v>
      </c>
      <c r="E173" s="362" t="str">
        <f t="shared" si="7"/>
        <v/>
      </c>
      <c r="F173" s="317" t="str">
        <f t="shared" si="8"/>
        <v>否</v>
      </c>
      <c r="G173" s="293" t="str">
        <f t="shared" si="9"/>
        <v>项</v>
      </c>
    </row>
    <row r="174" ht="37.95" customHeight="1" spans="1:7">
      <c r="A174" s="300" t="s">
        <v>97</v>
      </c>
      <c r="B174" s="301" t="s">
        <v>2950</v>
      </c>
      <c r="C174" s="328"/>
      <c r="D174" s="328"/>
      <c r="E174" s="316" t="str">
        <f t="shared" si="7"/>
        <v/>
      </c>
      <c r="F174" s="317" t="str">
        <f t="shared" si="8"/>
        <v>是</v>
      </c>
      <c r="G174" s="293" t="str">
        <f t="shared" si="9"/>
        <v>类</v>
      </c>
    </row>
    <row r="175" ht="37.95" customHeight="1" spans="1:7">
      <c r="A175" s="304" t="s">
        <v>2951</v>
      </c>
      <c r="B175" s="303" t="s">
        <v>2952</v>
      </c>
      <c r="C175" s="344"/>
      <c r="D175" s="344"/>
      <c r="E175" s="316" t="str">
        <f t="shared" si="7"/>
        <v/>
      </c>
      <c r="F175" s="317" t="str">
        <f t="shared" si="8"/>
        <v>否</v>
      </c>
      <c r="G175" s="293" t="str">
        <f t="shared" si="9"/>
        <v>款</v>
      </c>
    </row>
    <row r="176" ht="37.95" hidden="1" customHeight="1" spans="1:7">
      <c r="A176" s="304" t="s">
        <v>2953</v>
      </c>
      <c r="B176" s="305" t="s">
        <v>2954</v>
      </c>
      <c r="C176" s="307">
        <v>13293</v>
      </c>
      <c r="D176" s="307">
        <v>48803</v>
      </c>
      <c r="E176" s="362">
        <f t="shared" si="7"/>
        <v>2.671</v>
      </c>
      <c r="F176" s="317" t="str">
        <f t="shared" si="8"/>
        <v>是</v>
      </c>
      <c r="G176" s="293" t="str">
        <f t="shared" si="9"/>
        <v>项</v>
      </c>
    </row>
    <row r="177" s="289" customFormat="1" ht="37.95" hidden="1" customHeight="1" spans="1:7">
      <c r="A177" s="304" t="s">
        <v>2955</v>
      </c>
      <c r="B177" s="305" t="s">
        <v>2956</v>
      </c>
      <c r="C177" s="307">
        <v>0</v>
      </c>
      <c r="D177" s="307">
        <v>0</v>
      </c>
      <c r="E177" s="362" t="str">
        <f t="shared" si="7"/>
        <v/>
      </c>
      <c r="F177" s="317" t="str">
        <f t="shared" si="8"/>
        <v>否</v>
      </c>
      <c r="G177" s="293" t="str">
        <f t="shared" si="9"/>
        <v>项</v>
      </c>
    </row>
    <row r="178" s="289" customFormat="1" ht="37.95" customHeight="1" spans="1:7">
      <c r="A178" s="300" t="s">
        <v>119</v>
      </c>
      <c r="B178" s="301" t="s">
        <v>2957</v>
      </c>
      <c r="C178" s="328">
        <v>177877</v>
      </c>
      <c r="D178" s="328">
        <v>314988</v>
      </c>
      <c r="E178" s="316">
        <f t="shared" si="7"/>
        <v>0.771</v>
      </c>
      <c r="F178" s="317" t="str">
        <f t="shared" si="8"/>
        <v>是</v>
      </c>
      <c r="G178" s="293" t="str">
        <f t="shared" si="9"/>
        <v>类</v>
      </c>
    </row>
    <row r="179" ht="37.95" customHeight="1" spans="1:7">
      <c r="A179" s="304" t="s">
        <v>2958</v>
      </c>
      <c r="B179" s="303" t="s">
        <v>2959</v>
      </c>
      <c r="C179" s="344">
        <v>172200</v>
      </c>
      <c r="D179" s="344">
        <v>300241</v>
      </c>
      <c r="E179" s="316">
        <f t="shared" si="7"/>
        <v>0.744</v>
      </c>
      <c r="F179" s="317" t="str">
        <f t="shared" si="8"/>
        <v>是</v>
      </c>
      <c r="G179" s="293" t="str">
        <f t="shared" si="9"/>
        <v>款</v>
      </c>
    </row>
    <row r="180" ht="37.95" hidden="1" customHeight="1" spans="1:7">
      <c r="A180" s="304" t="s">
        <v>2960</v>
      </c>
      <c r="B180" s="305" t="s">
        <v>2961</v>
      </c>
      <c r="C180" s="307">
        <v>32442</v>
      </c>
      <c r="D180" s="307">
        <v>68571</v>
      </c>
      <c r="E180" s="362">
        <f t="shared" si="7"/>
        <v>1.114</v>
      </c>
      <c r="F180" s="317" t="str">
        <f t="shared" si="8"/>
        <v>是</v>
      </c>
      <c r="G180" s="293" t="str">
        <f t="shared" si="9"/>
        <v>项</v>
      </c>
    </row>
    <row r="181" s="289" customFormat="1" ht="37.95" hidden="1" customHeight="1" spans="1:7">
      <c r="A181" s="304" t="s">
        <v>2962</v>
      </c>
      <c r="B181" s="305" t="s">
        <v>2963</v>
      </c>
      <c r="C181" s="307">
        <v>7623000</v>
      </c>
      <c r="D181" s="307">
        <v>743602</v>
      </c>
      <c r="E181" s="362">
        <f t="shared" si="7"/>
        <v>-0.902</v>
      </c>
      <c r="F181" s="317" t="str">
        <f t="shared" si="8"/>
        <v>是</v>
      </c>
      <c r="G181" s="293" t="str">
        <f t="shared" si="9"/>
        <v>项</v>
      </c>
    </row>
    <row r="182" s="289" customFormat="1" ht="37.95" hidden="1" customHeight="1" spans="1:7">
      <c r="A182" s="304" t="s">
        <v>2964</v>
      </c>
      <c r="B182" s="305" t="s">
        <v>2965</v>
      </c>
      <c r="C182" s="307">
        <v>0</v>
      </c>
      <c r="D182" s="307">
        <v>21845</v>
      </c>
      <c r="E182" s="362" t="str">
        <f t="shared" si="7"/>
        <v/>
      </c>
      <c r="F182" s="317" t="str">
        <f t="shared" si="8"/>
        <v>是</v>
      </c>
      <c r="G182" s="293" t="str">
        <f t="shared" si="9"/>
        <v>项</v>
      </c>
    </row>
    <row r="183" ht="37.95" customHeight="1" spans="1:7">
      <c r="A183" s="304" t="s">
        <v>2966</v>
      </c>
      <c r="B183" s="303" t="s">
        <v>2967</v>
      </c>
      <c r="C183" s="344">
        <v>365</v>
      </c>
      <c r="D183" s="344">
        <v>1089</v>
      </c>
      <c r="E183" s="316">
        <f t="shared" si="7"/>
        <v>1.984</v>
      </c>
      <c r="F183" s="317" t="str">
        <f t="shared" si="8"/>
        <v>是</v>
      </c>
      <c r="G183" s="293" t="str">
        <f t="shared" si="9"/>
        <v>款</v>
      </c>
    </row>
    <row r="184" s="289" customFormat="1" ht="37.95" hidden="1" customHeight="1" spans="1:7">
      <c r="A184" s="304" t="s">
        <v>2968</v>
      </c>
      <c r="B184" s="305" t="s">
        <v>2969</v>
      </c>
      <c r="C184" s="307">
        <v>0</v>
      </c>
      <c r="D184" s="307">
        <v>2810</v>
      </c>
      <c r="E184" s="362" t="str">
        <f t="shared" si="7"/>
        <v/>
      </c>
      <c r="F184" s="317" t="str">
        <f t="shared" si="8"/>
        <v>是</v>
      </c>
      <c r="G184" s="293" t="str">
        <f t="shared" si="9"/>
        <v>项</v>
      </c>
    </row>
    <row r="185" ht="37.95" hidden="1" customHeight="1" spans="1:7">
      <c r="A185" s="304" t="s">
        <v>2970</v>
      </c>
      <c r="B185" s="305" t="s">
        <v>2971</v>
      </c>
      <c r="C185" s="307">
        <v>0</v>
      </c>
      <c r="D185" s="307">
        <v>727</v>
      </c>
      <c r="E185" s="362" t="str">
        <f t="shared" si="7"/>
        <v/>
      </c>
      <c r="F185" s="317" t="str">
        <f t="shared" si="8"/>
        <v>是</v>
      </c>
      <c r="G185" s="293" t="str">
        <f t="shared" si="9"/>
        <v>项</v>
      </c>
    </row>
    <row r="186" ht="37.95" hidden="1" customHeight="1" spans="1:7">
      <c r="A186" s="304" t="s">
        <v>2972</v>
      </c>
      <c r="B186" s="305" t="s">
        <v>2973</v>
      </c>
      <c r="C186" s="307">
        <v>17689</v>
      </c>
      <c r="D186" s="307">
        <v>17778</v>
      </c>
      <c r="E186" s="362">
        <f t="shared" si="7"/>
        <v>0.005</v>
      </c>
      <c r="F186" s="317" t="str">
        <f t="shared" si="8"/>
        <v>是</v>
      </c>
      <c r="G186" s="293" t="str">
        <f t="shared" si="9"/>
        <v>项</v>
      </c>
    </row>
    <row r="187" ht="37.95" hidden="1" customHeight="1" spans="1:7">
      <c r="A187" s="304" t="s">
        <v>2974</v>
      </c>
      <c r="B187" s="305" t="s">
        <v>2975</v>
      </c>
      <c r="C187" s="307">
        <v>11936</v>
      </c>
      <c r="D187" s="307">
        <v>14387</v>
      </c>
      <c r="E187" s="362">
        <f t="shared" si="7"/>
        <v>0.205</v>
      </c>
      <c r="F187" s="317" t="str">
        <f t="shared" si="8"/>
        <v>是</v>
      </c>
      <c r="G187" s="293" t="str">
        <f t="shared" si="9"/>
        <v>项</v>
      </c>
    </row>
    <row r="188" ht="37.95" hidden="1" customHeight="1" spans="1:7">
      <c r="A188" s="304" t="s">
        <v>2976</v>
      </c>
      <c r="B188" s="305" t="s">
        <v>2977</v>
      </c>
      <c r="C188" s="307">
        <v>0</v>
      </c>
      <c r="D188" s="307">
        <v>41</v>
      </c>
      <c r="E188" s="362" t="str">
        <f t="shared" si="7"/>
        <v/>
      </c>
      <c r="F188" s="317" t="str">
        <f t="shared" si="8"/>
        <v>是</v>
      </c>
      <c r="G188" s="293" t="str">
        <f t="shared" si="9"/>
        <v>项</v>
      </c>
    </row>
    <row r="189" ht="37.95" hidden="1" customHeight="1" spans="1:7">
      <c r="A189" s="304" t="s">
        <v>2978</v>
      </c>
      <c r="B189" s="305" t="s">
        <v>2979</v>
      </c>
      <c r="C189" s="307">
        <v>0</v>
      </c>
      <c r="D189" s="307">
        <v>0</v>
      </c>
      <c r="E189" s="362" t="str">
        <f t="shared" si="7"/>
        <v/>
      </c>
      <c r="F189" s="317" t="str">
        <f t="shared" si="8"/>
        <v>否</v>
      </c>
      <c r="G189" s="293" t="str">
        <f t="shared" si="9"/>
        <v>项</v>
      </c>
    </row>
    <row r="190" s="289" customFormat="1" ht="37.95" hidden="1" customHeight="1" spans="1:7">
      <c r="A190" s="304" t="s">
        <v>2980</v>
      </c>
      <c r="B190" s="305" t="s">
        <v>2981</v>
      </c>
      <c r="C190" s="307">
        <v>3849</v>
      </c>
      <c r="D190" s="307">
        <v>4716</v>
      </c>
      <c r="E190" s="362">
        <f t="shared" si="7"/>
        <v>0.225</v>
      </c>
      <c r="F190" s="317" t="str">
        <f t="shared" si="8"/>
        <v>是</v>
      </c>
      <c r="G190" s="293" t="str">
        <f t="shared" si="9"/>
        <v>项</v>
      </c>
    </row>
    <row r="191" ht="37.95" hidden="1" customHeight="1" spans="1:7">
      <c r="A191" s="304" t="s">
        <v>2982</v>
      </c>
      <c r="B191" s="305" t="s">
        <v>2983</v>
      </c>
      <c r="C191" s="307">
        <v>0</v>
      </c>
      <c r="D191" s="307">
        <v>422</v>
      </c>
      <c r="E191" s="362" t="str">
        <f t="shared" si="7"/>
        <v/>
      </c>
      <c r="F191" s="317" t="str">
        <f t="shared" si="8"/>
        <v>是</v>
      </c>
      <c r="G191" s="293" t="str">
        <f t="shared" si="9"/>
        <v>项</v>
      </c>
    </row>
    <row r="192" ht="36" customHeight="1" spans="1:7">
      <c r="A192" s="304" t="s">
        <v>2984</v>
      </c>
      <c r="B192" s="303" t="s">
        <v>2985</v>
      </c>
      <c r="C192" s="344">
        <v>5312</v>
      </c>
      <c r="D192" s="344">
        <v>13658</v>
      </c>
      <c r="E192" s="316">
        <f t="shared" si="7"/>
        <v>1.571</v>
      </c>
      <c r="F192" s="317" t="str">
        <f t="shared" si="8"/>
        <v>是</v>
      </c>
      <c r="G192" s="293" t="str">
        <f t="shared" si="9"/>
        <v>款</v>
      </c>
    </row>
    <row r="193" ht="37.95" hidden="1" customHeight="1" spans="1:7">
      <c r="A193" s="319">
        <v>2296001</v>
      </c>
      <c r="B193" s="305" t="s">
        <v>2986</v>
      </c>
      <c r="C193" s="307">
        <v>1</v>
      </c>
      <c r="D193" s="307">
        <v>0</v>
      </c>
      <c r="E193" s="362">
        <f t="shared" si="7"/>
        <v>-1</v>
      </c>
      <c r="F193" s="317" t="str">
        <f t="shared" si="8"/>
        <v>是</v>
      </c>
      <c r="G193" s="293" t="str">
        <f t="shared" si="9"/>
        <v>项</v>
      </c>
    </row>
    <row r="194" s="289" customFormat="1" ht="37.95" hidden="1" customHeight="1" spans="1:7">
      <c r="A194" s="304" t="s">
        <v>2987</v>
      </c>
      <c r="B194" s="305" t="s">
        <v>2988</v>
      </c>
      <c r="C194" s="307">
        <v>53018</v>
      </c>
      <c r="D194" s="307">
        <v>63756</v>
      </c>
      <c r="E194" s="362">
        <f t="shared" si="7"/>
        <v>0.203</v>
      </c>
      <c r="F194" s="317" t="str">
        <f t="shared" si="8"/>
        <v>是</v>
      </c>
      <c r="G194" s="293" t="str">
        <f t="shared" si="9"/>
        <v>项</v>
      </c>
    </row>
    <row r="195" ht="37.95" hidden="1" customHeight="1" spans="1:7">
      <c r="A195" s="304" t="s">
        <v>2989</v>
      </c>
      <c r="B195" s="305" t="s">
        <v>2990</v>
      </c>
      <c r="C195" s="307">
        <v>59734</v>
      </c>
      <c r="D195" s="307">
        <v>76422</v>
      </c>
      <c r="E195" s="362">
        <f t="shared" si="7"/>
        <v>0.279</v>
      </c>
      <c r="F195" s="317" t="str">
        <f t="shared" si="8"/>
        <v>是</v>
      </c>
      <c r="G195" s="293" t="str">
        <f t="shared" si="9"/>
        <v>项</v>
      </c>
    </row>
    <row r="196" ht="37.95" hidden="1" customHeight="1" spans="1:7">
      <c r="A196" s="304" t="s">
        <v>2991</v>
      </c>
      <c r="B196" s="305" t="s">
        <v>2992</v>
      </c>
      <c r="C196" s="307">
        <v>3763</v>
      </c>
      <c r="D196" s="307">
        <v>7333</v>
      </c>
      <c r="E196" s="362">
        <f t="shared" ref="E196:E259" si="10">IF(C196&gt;0,D196/C196-1,IF(C196&lt;0,-(D196/C196-1),""))</f>
        <v>0.949</v>
      </c>
      <c r="F196" s="317" t="str">
        <f t="shared" ref="F196:F259" si="11">IF(LEN(A196)=3,"是",IF(B196&lt;&gt;"",IF(SUM(C196:D196)&lt;&gt;0,"是","否"),"是"))</f>
        <v>是</v>
      </c>
      <c r="G196" s="293" t="str">
        <f t="shared" ref="G196:G259" si="12">IF(LEN(A196)=3,"类",IF(LEN(A196)=5,"款","项"))</f>
        <v>项</v>
      </c>
    </row>
    <row r="197" ht="37.95" hidden="1" customHeight="1" spans="1:7">
      <c r="A197" s="304" t="s">
        <v>2993</v>
      </c>
      <c r="B197" s="305" t="s">
        <v>2994</v>
      </c>
      <c r="C197" s="307">
        <v>0</v>
      </c>
      <c r="D197" s="307">
        <v>556</v>
      </c>
      <c r="E197" s="362" t="str">
        <f t="shared" si="10"/>
        <v/>
      </c>
      <c r="F197" s="317" t="str">
        <f t="shared" si="11"/>
        <v>是</v>
      </c>
      <c r="G197" s="293" t="str">
        <f t="shared" si="12"/>
        <v>项</v>
      </c>
    </row>
    <row r="198" ht="37.95" hidden="1" customHeight="1" spans="1:7">
      <c r="A198" s="304" t="s">
        <v>2995</v>
      </c>
      <c r="B198" s="305" t="s">
        <v>2996</v>
      </c>
      <c r="C198" s="307">
        <v>13177</v>
      </c>
      <c r="D198" s="307">
        <v>15907</v>
      </c>
      <c r="E198" s="362">
        <f t="shared" si="10"/>
        <v>0.207</v>
      </c>
      <c r="F198" s="317" t="str">
        <f t="shared" si="11"/>
        <v>是</v>
      </c>
      <c r="G198" s="293" t="str">
        <f t="shared" si="12"/>
        <v>项</v>
      </c>
    </row>
    <row r="199" s="289" customFormat="1" ht="37.95" hidden="1" customHeight="1" spans="1:7">
      <c r="A199" s="304" t="s">
        <v>2997</v>
      </c>
      <c r="B199" s="305" t="s">
        <v>2998</v>
      </c>
      <c r="C199" s="307">
        <v>280</v>
      </c>
      <c r="D199" s="307">
        <v>543</v>
      </c>
      <c r="E199" s="362">
        <f t="shared" si="10"/>
        <v>0.939</v>
      </c>
      <c r="F199" s="317" t="str">
        <f t="shared" si="11"/>
        <v>是</v>
      </c>
      <c r="G199" s="293" t="str">
        <f t="shared" si="12"/>
        <v>项</v>
      </c>
    </row>
    <row r="200" s="289" customFormat="1" ht="37.95" hidden="1" customHeight="1" spans="1:7">
      <c r="A200" s="304" t="s">
        <v>2999</v>
      </c>
      <c r="B200" s="305" t="s">
        <v>3000</v>
      </c>
      <c r="C200" s="307">
        <v>5828</v>
      </c>
      <c r="D200" s="307">
        <v>3321</v>
      </c>
      <c r="E200" s="362">
        <f t="shared" si="10"/>
        <v>-0.43</v>
      </c>
      <c r="F200" s="317" t="str">
        <f t="shared" si="11"/>
        <v>是</v>
      </c>
      <c r="G200" s="293" t="str">
        <f t="shared" si="12"/>
        <v>项</v>
      </c>
    </row>
    <row r="201" s="289" customFormat="1" ht="37.95" hidden="1" customHeight="1" spans="1:7">
      <c r="A201" s="304" t="s">
        <v>3001</v>
      </c>
      <c r="B201" s="305" t="s">
        <v>3002</v>
      </c>
      <c r="C201" s="307">
        <v>0</v>
      </c>
      <c r="D201" s="307">
        <v>69</v>
      </c>
      <c r="E201" s="362" t="str">
        <f t="shared" si="10"/>
        <v/>
      </c>
      <c r="F201" s="317" t="str">
        <f t="shared" si="11"/>
        <v>是</v>
      </c>
      <c r="G201" s="293" t="str">
        <f t="shared" si="12"/>
        <v>项</v>
      </c>
    </row>
    <row r="202" ht="37.95" hidden="1" customHeight="1" spans="1:7">
      <c r="A202" s="304" t="s">
        <v>3003</v>
      </c>
      <c r="B202" s="305" t="s">
        <v>3004</v>
      </c>
      <c r="C202" s="307">
        <v>14808</v>
      </c>
      <c r="D202" s="307">
        <v>9460</v>
      </c>
      <c r="E202" s="362">
        <f t="shared" si="10"/>
        <v>-0.361</v>
      </c>
      <c r="F202" s="317" t="str">
        <f t="shared" si="11"/>
        <v>是</v>
      </c>
      <c r="G202" s="293" t="str">
        <f t="shared" si="12"/>
        <v>项</v>
      </c>
    </row>
    <row r="203" s="289" customFormat="1" ht="37.95" hidden="1" customHeight="1" spans="1:7">
      <c r="A203" s="304" t="s">
        <v>3005</v>
      </c>
      <c r="B203" s="305" t="s">
        <v>3006</v>
      </c>
      <c r="C203" s="307">
        <v>41214</v>
      </c>
      <c r="D203" s="307">
        <v>49190</v>
      </c>
      <c r="E203" s="362">
        <f t="shared" si="10"/>
        <v>0.194</v>
      </c>
      <c r="F203" s="317" t="str">
        <f t="shared" si="11"/>
        <v>是</v>
      </c>
      <c r="G203" s="293" t="str">
        <f t="shared" si="12"/>
        <v>项</v>
      </c>
    </row>
    <row r="204" s="289" customFormat="1" ht="36" customHeight="1" spans="1:7">
      <c r="A204" s="300" t="s">
        <v>115</v>
      </c>
      <c r="B204" s="301" t="s">
        <v>3007</v>
      </c>
      <c r="C204" s="328">
        <v>103239</v>
      </c>
      <c r="D204" s="328">
        <v>119858</v>
      </c>
      <c r="E204" s="316">
        <f t="shared" si="10"/>
        <v>0.161</v>
      </c>
      <c r="F204" s="317" t="str">
        <f t="shared" si="11"/>
        <v>是</v>
      </c>
      <c r="G204" s="293" t="str">
        <f t="shared" si="12"/>
        <v>类</v>
      </c>
    </row>
    <row r="205" s="289" customFormat="1" ht="37.95" hidden="1" customHeight="1" spans="1:7">
      <c r="A205" s="304" t="s">
        <v>3008</v>
      </c>
      <c r="B205" s="305" t="s">
        <v>3009</v>
      </c>
      <c r="C205" s="307">
        <v>0</v>
      </c>
      <c r="D205" s="307">
        <v>0</v>
      </c>
      <c r="E205" s="362" t="str">
        <f t="shared" si="10"/>
        <v/>
      </c>
      <c r="F205" s="317" t="str">
        <f t="shared" si="11"/>
        <v>否</v>
      </c>
      <c r="G205" s="293" t="str">
        <f t="shared" si="12"/>
        <v>项</v>
      </c>
    </row>
    <row r="206" s="289" customFormat="1" ht="37.95" hidden="1" customHeight="1" spans="1:7">
      <c r="A206" s="304" t="s">
        <v>3010</v>
      </c>
      <c r="B206" s="305" t="s">
        <v>3011</v>
      </c>
      <c r="C206" s="307">
        <v>0</v>
      </c>
      <c r="D206" s="307">
        <v>0</v>
      </c>
      <c r="E206" s="362" t="str">
        <f t="shared" si="10"/>
        <v/>
      </c>
      <c r="F206" s="317" t="str">
        <f t="shared" si="11"/>
        <v>否</v>
      </c>
      <c r="G206" s="293" t="str">
        <f t="shared" si="12"/>
        <v>项</v>
      </c>
    </row>
    <row r="207" s="289" customFormat="1" ht="37.95" hidden="1" customHeight="1" spans="1:7">
      <c r="A207" s="304" t="s">
        <v>3012</v>
      </c>
      <c r="B207" s="305" t="s">
        <v>3013</v>
      </c>
      <c r="C207" s="307">
        <v>0</v>
      </c>
      <c r="D207" s="307">
        <v>0</v>
      </c>
      <c r="E207" s="362" t="str">
        <f t="shared" si="10"/>
        <v/>
      </c>
      <c r="F207" s="317" t="str">
        <f t="shared" si="11"/>
        <v>否</v>
      </c>
      <c r="G207" s="293" t="str">
        <f t="shared" si="12"/>
        <v>项</v>
      </c>
    </row>
    <row r="208" s="289" customFormat="1" ht="37.95" hidden="1" customHeight="1" spans="1:7">
      <c r="A208" s="304" t="s">
        <v>3014</v>
      </c>
      <c r="B208" s="305" t="s">
        <v>3015</v>
      </c>
      <c r="C208" s="307">
        <v>692712</v>
      </c>
      <c r="D208" s="307">
        <v>610499</v>
      </c>
      <c r="E208" s="362">
        <f t="shared" si="10"/>
        <v>-0.119</v>
      </c>
      <c r="F208" s="317" t="str">
        <f t="shared" si="11"/>
        <v>是</v>
      </c>
      <c r="G208" s="293" t="str">
        <f t="shared" si="12"/>
        <v>项</v>
      </c>
    </row>
    <row r="209" s="289" customFormat="1" ht="37.95" hidden="1" customHeight="1" spans="1:7">
      <c r="A209" s="304" t="s">
        <v>3016</v>
      </c>
      <c r="B209" s="305" t="s">
        <v>3017</v>
      </c>
      <c r="C209" s="307">
        <v>0</v>
      </c>
      <c r="D209" s="307">
        <v>0</v>
      </c>
      <c r="E209" s="362" t="str">
        <f t="shared" si="10"/>
        <v/>
      </c>
      <c r="F209" s="317" t="str">
        <f t="shared" si="11"/>
        <v>否</v>
      </c>
      <c r="G209" s="293" t="str">
        <f t="shared" si="12"/>
        <v>项</v>
      </c>
    </row>
    <row r="210" ht="37.95" hidden="1" customHeight="1" spans="1:7">
      <c r="A210" s="304" t="s">
        <v>3018</v>
      </c>
      <c r="B210" s="305" t="s">
        <v>3019</v>
      </c>
      <c r="C210" s="307">
        <v>256</v>
      </c>
      <c r="D210" s="307">
        <v>0</v>
      </c>
      <c r="E210" s="362">
        <f t="shared" si="10"/>
        <v>-1</v>
      </c>
      <c r="F210" s="317" t="str">
        <f t="shared" si="11"/>
        <v>是</v>
      </c>
      <c r="G210" s="293" t="str">
        <f t="shared" si="12"/>
        <v>项</v>
      </c>
    </row>
    <row r="211" ht="37.95" hidden="1" customHeight="1" spans="1:7">
      <c r="A211" s="304" t="s">
        <v>3020</v>
      </c>
      <c r="B211" s="305" t="s">
        <v>3021</v>
      </c>
      <c r="C211" s="307">
        <v>1657</v>
      </c>
      <c r="D211" s="307">
        <v>0</v>
      </c>
      <c r="E211" s="362">
        <f t="shared" si="10"/>
        <v>-1</v>
      </c>
      <c r="F211" s="317" t="str">
        <f t="shared" si="11"/>
        <v>是</v>
      </c>
      <c r="G211" s="293" t="str">
        <f t="shared" si="12"/>
        <v>项</v>
      </c>
    </row>
    <row r="212" ht="37.95" hidden="1" customHeight="1" spans="1:7">
      <c r="A212" s="304" t="s">
        <v>3022</v>
      </c>
      <c r="B212" s="305" t="s">
        <v>3023</v>
      </c>
      <c r="C212" s="307">
        <v>0</v>
      </c>
      <c r="D212" s="307">
        <v>0</v>
      </c>
      <c r="E212" s="362" t="str">
        <f t="shared" si="10"/>
        <v/>
      </c>
      <c r="F212" s="317" t="str">
        <f t="shared" si="11"/>
        <v>否</v>
      </c>
      <c r="G212" s="293" t="str">
        <f t="shared" si="12"/>
        <v>项</v>
      </c>
    </row>
    <row r="213" ht="37.95" hidden="1" customHeight="1" spans="1:7">
      <c r="A213" s="304" t="s">
        <v>3024</v>
      </c>
      <c r="B213" s="305" t="s">
        <v>3025</v>
      </c>
      <c r="C213" s="307">
        <v>0</v>
      </c>
      <c r="D213" s="307">
        <v>0</v>
      </c>
      <c r="E213" s="362" t="str">
        <f t="shared" si="10"/>
        <v/>
      </c>
      <c r="F213" s="317" t="str">
        <f t="shared" si="11"/>
        <v>否</v>
      </c>
      <c r="G213" s="293" t="str">
        <f t="shared" si="12"/>
        <v>项</v>
      </c>
    </row>
    <row r="214" ht="37.95" hidden="1" customHeight="1" spans="1:7">
      <c r="A214" s="304" t="s">
        <v>3026</v>
      </c>
      <c r="B214" s="305" t="s">
        <v>3027</v>
      </c>
      <c r="C214" s="307">
        <v>0</v>
      </c>
      <c r="D214" s="307">
        <v>0</v>
      </c>
      <c r="E214" s="362" t="str">
        <f t="shared" si="10"/>
        <v/>
      </c>
      <c r="F214" s="317" t="str">
        <f t="shared" si="11"/>
        <v>否</v>
      </c>
      <c r="G214" s="293" t="str">
        <f t="shared" si="12"/>
        <v>项</v>
      </c>
    </row>
    <row r="215" ht="37.95" hidden="1" customHeight="1" spans="1:7">
      <c r="A215" s="304" t="s">
        <v>3028</v>
      </c>
      <c r="B215" s="305" t="s">
        <v>3029</v>
      </c>
      <c r="C215" s="307">
        <v>0</v>
      </c>
      <c r="D215" s="307">
        <v>0</v>
      </c>
      <c r="E215" s="362" t="str">
        <f t="shared" si="10"/>
        <v/>
      </c>
      <c r="F215" s="317" t="str">
        <f t="shared" si="11"/>
        <v>否</v>
      </c>
      <c r="G215" s="293" t="str">
        <f t="shared" si="12"/>
        <v>项</v>
      </c>
    </row>
    <row r="216" ht="37.95" hidden="1" customHeight="1" spans="1:7">
      <c r="A216" s="304" t="s">
        <v>3030</v>
      </c>
      <c r="B216" s="305" t="s">
        <v>3031</v>
      </c>
      <c r="C216" s="307">
        <v>81591</v>
      </c>
      <c r="D216" s="307">
        <v>0</v>
      </c>
      <c r="E216" s="362">
        <f t="shared" si="10"/>
        <v>-1</v>
      </c>
      <c r="F216" s="317" t="str">
        <f t="shared" si="11"/>
        <v>是</v>
      </c>
      <c r="G216" s="293" t="str">
        <f t="shared" si="12"/>
        <v>项</v>
      </c>
    </row>
    <row r="217" s="289" customFormat="1" ht="37.95" hidden="1" customHeight="1" spans="1:7">
      <c r="A217" s="304" t="s">
        <v>3032</v>
      </c>
      <c r="B217" s="305" t="s">
        <v>3033</v>
      </c>
      <c r="C217" s="307">
        <v>82413</v>
      </c>
      <c r="D217" s="307">
        <v>0</v>
      </c>
      <c r="E217" s="362">
        <f t="shared" si="10"/>
        <v>-1</v>
      </c>
      <c r="F217" s="317" t="str">
        <f t="shared" si="11"/>
        <v>是</v>
      </c>
      <c r="G217" s="293" t="str">
        <f t="shared" si="12"/>
        <v>项</v>
      </c>
    </row>
    <row r="218" s="289" customFormat="1" ht="37.95" hidden="1" customHeight="1" spans="1:7">
      <c r="A218" s="304" t="s">
        <v>3034</v>
      </c>
      <c r="B218" s="305" t="s">
        <v>3035</v>
      </c>
      <c r="C218" s="307">
        <v>50930</v>
      </c>
      <c r="D218" s="307">
        <v>0</v>
      </c>
      <c r="E218" s="362">
        <f t="shared" si="10"/>
        <v>-1</v>
      </c>
      <c r="F218" s="317" t="str">
        <f t="shared" si="11"/>
        <v>是</v>
      </c>
      <c r="G218" s="293" t="str">
        <f t="shared" si="12"/>
        <v>项</v>
      </c>
    </row>
    <row r="219" s="289" customFormat="1" ht="37.95" hidden="1" customHeight="1" spans="1:7">
      <c r="A219" s="304" t="s">
        <v>3036</v>
      </c>
      <c r="B219" s="305" t="s">
        <v>3037</v>
      </c>
      <c r="C219" s="307">
        <v>84733</v>
      </c>
      <c r="D219" s="307">
        <v>818222</v>
      </c>
      <c r="E219" s="362">
        <f t="shared" si="10"/>
        <v>8.656</v>
      </c>
      <c r="F219" s="317" t="str">
        <f t="shared" si="11"/>
        <v>是</v>
      </c>
      <c r="G219" s="293" t="str">
        <f t="shared" si="12"/>
        <v>项</v>
      </c>
    </row>
    <row r="220" ht="3" hidden="1" customHeight="1" spans="1:7">
      <c r="A220" s="304" t="s">
        <v>3038</v>
      </c>
      <c r="B220" s="305" t="s">
        <v>3039</v>
      </c>
      <c r="C220" s="307">
        <v>49</v>
      </c>
      <c r="D220" s="307">
        <v>0</v>
      </c>
      <c r="E220" s="362">
        <f t="shared" si="10"/>
        <v>-1</v>
      </c>
      <c r="F220" s="317" t="str">
        <f t="shared" si="11"/>
        <v>是</v>
      </c>
      <c r="G220" s="293" t="str">
        <f t="shared" si="12"/>
        <v>项</v>
      </c>
    </row>
    <row r="221" s="289" customFormat="1" ht="36" customHeight="1" spans="1:7">
      <c r="A221" s="300" t="s">
        <v>117</v>
      </c>
      <c r="B221" s="301" t="s">
        <v>3040</v>
      </c>
      <c r="C221" s="328">
        <v>752</v>
      </c>
      <c r="D221" s="328">
        <v>1822</v>
      </c>
      <c r="E221" s="316">
        <f t="shared" si="10"/>
        <v>1.423</v>
      </c>
      <c r="F221" s="317" t="str">
        <f t="shared" si="11"/>
        <v>是</v>
      </c>
      <c r="G221" s="293" t="str">
        <f t="shared" si="12"/>
        <v>类</v>
      </c>
    </row>
    <row r="222" s="289" customFormat="1" ht="36" customHeight="1" spans="1:7">
      <c r="A222" s="319">
        <v>23304</v>
      </c>
      <c r="B222" s="303" t="s">
        <v>3041</v>
      </c>
      <c r="C222" s="344"/>
      <c r="D222" s="344"/>
      <c r="E222" s="316" t="str">
        <f t="shared" si="10"/>
        <v/>
      </c>
      <c r="F222" s="317" t="str">
        <f t="shared" si="11"/>
        <v>否</v>
      </c>
      <c r="G222" s="293" t="str">
        <f t="shared" si="12"/>
        <v>款</v>
      </c>
    </row>
    <row r="223" ht="37.95" hidden="1" customHeight="1" spans="1:7">
      <c r="A223" s="304" t="s">
        <v>3042</v>
      </c>
      <c r="B223" s="305" t="s">
        <v>3043</v>
      </c>
      <c r="C223" s="307">
        <v>0</v>
      </c>
      <c r="D223" s="307">
        <v>0</v>
      </c>
      <c r="E223" s="362" t="str">
        <f t="shared" si="10"/>
        <v/>
      </c>
      <c r="F223" s="317" t="str">
        <f t="shared" si="11"/>
        <v>否</v>
      </c>
      <c r="G223" s="293" t="str">
        <f t="shared" si="12"/>
        <v>项</v>
      </c>
    </row>
    <row r="224" s="289" customFormat="1" ht="37.95" hidden="1" customHeight="1" spans="1:7">
      <c r="A224" s="304" t="s">
        <v>3044</v>
      </c>
      <c r="B224" s="305" t="s">
        <v>3045</v>
      </c>
      <c r="C224" s="307">
        <v>0</v>
      </c>
      <c r="D224" s="307">
        <v>0</v>
      </c>
      <c r="E224" s="362" t="str">
        <f t="shared" si="10"/>
        <v/>
      </c>
      <c r="F224" s="317" t="str">
        <f t="shared" si="11"/>
        <v>否</v>
      </c>
      <c r="G224" s="293" t="str">
        <f t="shared" si="12"/>
        <v>项</v>
      </c>
    </row>
    <row r="225" ht="37.95" hidden="1" customHeight="1" spans="1:7">
      <c r="A225" s="304" t="s">
        <v>3046</v>
      </c>
      <c r="B225" s="305" t="s">
        <v>3047</v>
      </c>
      <c r="C225" s="307">
        <v>0</v>
      </c>
      <c r="D225" s="307">
        <v>0</v>
      </c>
      <c r="E225" s="362" t="str">
        <f t="shared" si="10"/>
        <v/>
      </c>
      <c r="F225" s="317" t="str">
        <f t="shared" si="11"/>
        <v>否</v>
      </c>
      <c r="G225" s="293" t="str">
        <f t="shared" si="12"/>
        <v>项</v>
      </c>
    </row>
    <row r="226" s="289" customFormat="1" ht="37.95" hidden="1" customHeight="1" spans="1:7">
      <c r="A226" s="304" t="s">
        <v>3048</v>
      </c>
      <c r="B226" s="305" t="s">
        <v>3049</v>
      </c>
      <c r="C226" s="307">
        <v>3291</v>
      </c>
      <c r="D226" s="307">
        <v>2200</v>
      </c>
      <c r="E226" s="362">
        <f t="shared" si="10"/>
        <v>-0.332</v>
      </c>
      <c r="F226" s="317" t="str">
        <f t="shared" si="11"/>
        <v>是</v>
      </c>
      <c r="G226" s="293" t="str">
        <f t="shared" si="12"/>
        <v>项</v>
      </c>
    </row>
    <row r="227" s="289" customFormat="1" ht="37.95" hidden="1" customHeight="1" spans="1:7">
      <c r="A227" s="304" t="s">
        <v>3050</v>
      </c>
      <c r="B227" s="305" t="s">
        <v>3051</v>
      </c>
      <c r="C227" s="307">
        <v>0</v>
      </c>
      <c r="D227" s="307">
        <v>0</v>
      </c>
      <c r="E227" s="362" t="str">
        <f t="shared" si="10"/>
        <v/>
      </c>
      <c r="F227" s="317" t="str">
        <f t="shared" si="11"/>
        <v>否</v>
      </c>
      <c r="G227" s="293" t="str">
        <f t="shared" si="12"/>
        <v>项</v>
      </c>
    </row>
    <row r="228" ht="37.95" hidden="1" customHeight="1" spans="1:7">
      <c r="A228" s="304" t="s">
        <v>3052</v>
      </c>
      <c r="B228" s="305" t="s">
        <v>3053</v>
      </c>
      <c r="C228" s="307">
        <v>0</v>
      </c>
      <c r="D228" s="307">
        <v>0</v>
      </c>
      <c r="E228" s="362" t="str">
        <f t="shared" si="10"/>
        <v/>
      </c>
      <c r="F228" s="317" t="str">
        <f t="shared" si="11"/>
        <v>否</v>
      </c>
      <c r="G228" s="293" t="str">
        <f t="shared" si="12"/>
        <v>项</v>
      </c>
    </row>
    <row r="229" ht="37.95" hidden="1" customHeight="1" spans="1:7">
      <c r="A229" s="304" t="s">
        <v>3054</v>
      </c>
      <c r="B229" s="305" t="s">
        <v>3055</v>
      </c>
      <c r="C229" s="307">
        <v>24</v>
      </c>
      <c r="D229" s="307">
        <v>0</v>
      </c>
      <c r="E229" s="362">
        <f t="shared" si="10"/>
        <v>-1</v>
      </c>
      <c r="F229" s="317" t="str">
        <f t="shared" si="11"/>
        <v>是</v>
      </c>
      <c r="G229" s="293" t="str">
        <f t="shared" si="12"/>
        <v>项</v>
      </c>
    </row>
    <row r="230" ht="37.95" hidden="1" customHeight="1" spans="1:7">
      <c r="A230" s="304" t="s">
        <v>3056</v>
      </c>
      <c r="B230" s="305" t="s">
        <v>3057</v>
      </c>
      <c r="C230" s="307">
        <v>0</v>
      </c>
      <c r="D230" s="307">
        <v>0</v>
      </c>
      <c r="E230" s="362" t="str">
        <f t="shared" si="10"/>
        <v/>
      </c>
      <c r="F230" s="317" t="str">
        <f t="shared" si="11"/>
        <v>否</v>
      </c>
      <c r="G230" s="293" t="str">
        <f t="shared" si="12"/>
        <v>项</v>
      </c>
    </row>
    <row r="231" ht="37.95" hidden="1" customHeight="1" spans="1:7">
      <c r="A231" s="304" t="s">
        <v>3058</v>
      </c>
      <c r="B231" s="305" t="s">
        <v>3059</v>
      </c>
      <c r="C231" s="307">
        <v>0</v>
      </c>
      <c r="D231" s="307">
        <v>0</v>
      </c>
      <c r="E231" s="362" t="str">
        <f t="shared" si="10"/>
        <v/>
      </c>
      <c r="F231" s="317" t="str">
        <f t="shared" si="11"/>
        <v>否</v>
      </c>
      <c r="G231" s="293" t="str">
        <f t="shared" si="12"/>
        <v>项</v>
      </c>
    </row>
    <row r="232" ht="37.95" hidden="1" customHeight="1" spans="1:7">
      <c r="A232" s="304" t="s">
        <v>3060</v>
      </c>
      <c r="B232" s="305" t="s">
        <v>3061</v>
      </c>
      <c r="C232" s="307">
        <v>0</v>
      </c>
      <c r="D232" s="307">
        <v>0</v>
      </c>
      <c r="E232" s="362" t="str">
        <f t="shared" si="10"/>
        <v/>
      </c>
      <c r="F232" s="317" t="str">
        <f t="shared" si="11"/>
        <v>否</v>
      </c>
      <c r="G232" s="293" t="str">
        <f t="shared" si="12"/>
        <v>项</v>
      </c>
    </row>
    <row r="233" ht="37.95" hidden="1" customHeight="1" spans="1:7">
      <c r="A233" s="304" t="s">
        <v>3062</v>
      </c>
      <c r="B233" s="305" t="s">
        <v>3063</v>
      </c>
      <c r="C233" s="307">
        <v>0</v>
      </c>
      <c r="D233" s="307">
        <v>0</v>
      </c>
      <c r="E233" s="362" t="str">
        <f t="shared" si="10"/>
        <v/>
      </c>
      <c r="F233" s="317" t="str">
        <f t="shared" si="11"/>
        <v>否</v>
      </c>
      <c r="G233" s="293" t="str">
        <f t="shared" si="12"/>
        <v>项</v>
      </c>
    </row>
    <row r="234" ht="37.95" hidden="1" customHeight="1" spans="1:7">
      <c r="A234" s="304" t="s">
        <v>3064</v>
      </c>
      <c r="B234" s="305" t="s">
        <v>3065</v>
      </c>
      <c r="C234" s="307">
        <v>145</v>
      </c>
      <c r="D234" s="307">
        <v>0</v>
      </c>
      <c r="E234" s="362">
        <f t="shared" si="10"/>
        <v>-1</v>
      </c>
      <c r="F234" s="317" t="str">
        <f t="shared" si="11"/>
        <v>是</v>
      </c>
      <c r="G234" s="293" t="str">
        <f t="shared" si="12"/>
        <v>项</v>
      </c>
    </row>
    <row r="235" ht="37.95" hidden="1" customHeight="1" spans="1:7">
      <c r="A235" s="304" t="s">
        <v>3066</v>
      </c>
      <c r="B235" s="305" t="s">
        <v>3067</v>
      </c>
      <c r="C235" s="307">
        <v>6033</v>
      </c>
      <c r="D235" s="307">
        <v>0</v>
      </c>
      <c r="E235" s="362">
        <f t="shared" si="10"/>
        <v>-1</v>
      </c>
      <c r="F235" s="317" t="str">
        <f t="shared" si="11"/>
        <v>是</v>
      </c>
      <c r="G235" s="293" t="str">
        <f t="shared" si="12"/>
        <v>项</v>
      </c>
    </row>
    <row r="236" s="289" customFormat="1" ht="37.95" hidden="1" customHeight="1" spans="1:7">
      <c r="A236" s="304" t="s">
        <v>3068</v>
      </c>
      <c r="B236" s="305" t="s">
        <v>3069</v>
      </c>
      <c r="C236" s="307">
        <v>630</v>
      </c>
      <c r="D236" s="307">
        <v>0</v>
      </c>
      <c r="E236" s="362">
        <f t="shared" si="10"/>
        <v>-1</v>
      </c>
      <c r="F236" s="317" t="str">
        <f t="shared" si="11"/>
        <v>是</v>
      </c>
      <c r="G236" s="293" t="str">
        <f t="shared" si="12"/>
        <v>项</v>
      </c>
    </row>
    <row r="237" ht="37.95" hidden="1" customHeight="1" spans="1:7">
      <c r="A237" s="304" t="s">
        <v>3070</v>
      </c>
      <c r="B237" s="305" t="s">
        <v>3071</v>
      </c>
      <c r="C237" s="307">
        <v>6358</v>
      </c>
      <c r="D237" s="307">
        <v>14500</v>
      </c>
      <c r="E237" s="362">
        <f t="shared" si="10"/>
        <v>1.281</v>
      </c>
      <c r="F237" s="317" t="str">
        <f t="shared" si="11"/>
        <v>是</v>
      </c>
      <c r="G237" s="293" t="str">
        <f t="shared" si="12"/>
        <v>项</v>
      </c>
    </row>
    <row r="238" ht="37.95" hidden="1" customHeight="1" spans="1:7">
      <c r="A238" s="304" t="s">
        <v>3072</v>
      </c>
      <c r="B238" s="305" t="s">
        <v>3073</v>
      </c>
      <c r="C238" s="307">
        <v>14</v>
      </c>
      <c r="D238" s="307">
        <v>0</v>
      </c>
      <c r="E238" s="362">
        <f t="shared" si="10"/>
        <v>-1</v>
      </c>
      <c r="F238" s="317" t="str">
        <f t="shared" si="11"/>
        <v>是</v>
      </c>
      <c r="G238" s="293" t="str">
        <f t="shared" si="12"/>
        <v>项</v>
      </c>
    </row>
    <row r="239" ht="37.95" customHeight="1" spans="1:7">
      <c r="A239" s="318" t="s">
        <v>3074</v>
      </c>
      <c r="B239" s="301" t="s">
        <v>3075</v>
      </c>
      <c r="C239" s="328">
        <v>2729</v>
      </c>
      <c r="D239" s="328">
        <v>0</v>
      </c>
      <c r="E239" s="316">
        <f t="shared" si="10"/>
        <v>-1</v>
      </c>
      <c r="F239" s="317" t="str">
        <f t="shared" si="11"/>
        <v>是</v>
      </c>
      <c r="G239" s="293" t="str">
        <f t="shared" si="12"/>
        <v>类</v>
      </c>
    </row>
    <row r="240" ht="37.95" customHeight="1" spans="1:7">
      <c r="A240" s="319" t="s">
        <v>3076</v>
      </c>
      <c r="B240" s="303" t="s">
        <v>3077</v>
      </c>
      <c r="C240" s="344">
        <v>2729</v>
      </c>
      <c r="D240" s="344"/>
      <c r="E240" s="316">
        <f t="shared" si="10"/>
        <v>-1</v>
      </c>
      <c r="F240" s="317" t="str">
        <f t="shared" si="11"/>
        <v>是</v>
      </c>
      <c r="G240" s="293" t="str">
        <f t="shared" si="12"/>
        <v>款</v>
      </c>
    </row>
    <row r="241" ht="37.95" hidden="1" customHeight="1" spans="1:7">
      <c r="A241" s="319" t="s">
        <v>3078</v>
      </c>
      <c r="B241" s="305" t="s">
        <v>3079</v>
      </c>
      <c r="C241" s="307">
        <v>319332</v>
      </c>
      <c r="D241" s="307"/>
      <c r="E241" s="362">
        <f t="shared" si="10"/>
        <v>-1</v>
      </c>
      <c r="F241" s="317" t="str">
        <f t="shared" si="11"/>
        <v>是</v>
      </c>
      <c r="G241" s="293" t="str">
        <f t="shared" si="12"/>
        <v>项</v>
      </c>
    </row>
    <row r="242" ht="37.95" hidden="1" customHeight="1" spans="1:7">
      <c r="A242" s="319" t="s">
        <v>3080</v>
      </c>
      <c r="B242" s="305" t="s">
        <v>3081</v>
      </c>
      <c r="C242" s="307">
        <v>0</v>
      </c>
      <c r="D242" s="307"/>
      <c r="E242" s="362" t="str">
        <f t="shared" si="10"/>
        <v/>
      </c>
      <c r="F242" s="317" t="str">
        <f t="shared" si="11"/>
        <v>否</v>
      </c>
      <c r="G242" s="293" t="str">
        <f t="shared" si="12"/>
        <v>项</v>
      </c>
    </row>
    <row r="243" ht="37.95" hidden="1" customHeight="1" spans="1:7">
      <c r="A243" s="319" t="s">
        <v>3082</v>
      </c>
      <c r="B243" s="305" t="s">
        <v>3083</v>
      </c>
      <c r="C243" s="307">
        <v>33531</v>
      </c>
      <c r="D243" s="307"/>
      <c r="E243" s="362">
        <f t="shared" si="10"/>
        <v>-1</v>
      </c>
      <c r="F243" s="317" t="str">
        <f t="shared" si="11"/>
        <v>是</v>
      </c>
      <c r="G243" s="293" t="str">
        <f t="shared" si="12"/>
        <v>项</v>
      </c>
    </row>
    <row r="244" ht="37.95" hidden="1" customHeight="1" spans="1:7">
      <c r="A244" s="319" t="s">
        <v>3084</v>
      </c>
      <c r="B244" s="305" t="s">
        <v>3085</v>
      </c>
      <c r="C244" s="307">
        <v>0</v>
      </c>
      <c r="D244" s="307"/>
      <c r="E244" s="362" t="str">
        <f t="shared" si="10"/>
        <v/>
      </c>
      <c r="F244" s="317" t="str">
        <f t="shared" si="11"/>
        <v>否</v>
      </c>
      <c r="G244" s="293" t="str">
        <f t="shared" si="12"/>
        <v>项</v>
      </c>
    </row>
    <row r="245" ht="37.95" hidden="1" customHeight="1" spans="1:7">
      <c r="A245" s="319" t="s">
        <v>3086</v>
      </c>
      <c r="B245" s="305" t="s">
        <v>3087</v>
      </c>
      <c r="C245" s="307">
        <v>11523</v>
      </c>
      <c r="D245" s="307"/>
      <c r="E245" s="362">
        <f t="shared" si="10"/>
        <v>-1</v>
      </c>
      <c r="F245" s="317" t="str">
        <f t="shared" si="11"/>
        <v>是</v>
      </c>
      <c r="G245" s="293" t="str">
        <f t="shared" si="12"/>
        <v>项</v>
      </c>
    </row>
    <row r="246" ht="37.95" hidden="1" customHeight="1" spans="1:7">
      <c r="A246" s="319" t="s">
        <v>3088</v>
      </c>
      <c r="B246" s="305" t="s">
        <v>3089</v>
      </c>
      <c r="C246" s="307">
        <v>107712</v>
      </c>
      <c r="D246" s="307"/>
      <c r="E246" s="362">
        <f t="shared" si="10"/>
        <v>-1</v>
      </c>
      <c r="F246" s="317" t="str">
        <f t="shared" si="11"/>
        <v>是</v>
      </c>
      <c r="G246" s="293" t="str">
        <f t="shared" si="12"/>
        <v>项</v>
      </c>
    </row>
    <row r="247" ht="37.95" hidden="1" customHeight="1" spans="1:7">
      <c r="A247" s="319" t="s">
        <v>3090</v>
      </c>
      <c r="B247" s="305" t="s">
        <v>3091</v>
      </c>
      <c r="C247" s="307">
        <v>28500</v>
      </c>
      <c r="D247" s="307"/>
      <c r="E247" s="362">
        <f t="shared" si="10"/>
        <v>-1</v>
      </c>
      <c r="F247" s="317" t="str">
        <f t="shared" si="11"/>
        <v>是</v>
      </c>
      <c r="G247" s="293" t="str">
        <f t="shared" si="12"/>
        <v>项</v>
      </c>
    </row>
    <row r="248" ht="37.95" hidden="1" customHeight="1" spans="1:7">
      <c r="A248" s="319" t="s">
        <v>3092</v>
      </c>
      <c r="B248" s="305" t="s">
        <v>3093</v>
      </c>
      <c r="C248" s="307">
        <v>88082</v>
      </c>
      <c r="D248" s="307"/>
      <c r="E248" s="362">
        <f t="shared" si="10"/>
        <v>-1</v>
      </c>
      <c r="F248" s="317" t="str">
        <f t="shared" si="11"/>
        <v>是</v>
      </c>
      <c r="G248" s="293" t="str">
        <f t="shared" si="12"/>
        <v>项</v>
      </c>
    </row>
    <row r="249" ht="37.95" hidden="1" customHeight="1" spans="1:7">
      <c r="A249" s="319" t="s">
        <v>3094</v>
      </c>
      <c r="B249" s="305" t="s">
        <v>3095</v>
      </c>
      <c r="C249" s="307">
        <v>472803</v>
      </c>
      <c r="D249" s="307"/>
      <c r="E249" s="362">
        <f t="shared" si="10"/>
        <v>-1</v>
      </c>
      <c r="F249" s="317" t="str">
        <f t="shared" si="11"/>
        <v>是</v>
      </c>
      <c r="G249" s="293" t="str">
        <f t="shared" si="12"/>
        <v>项</v>
      </c>
    </row>
    <row r="250" ht="37.95" hidden="1" customHeight="1" spans="1:7">
      <c r="A250" s="319" t="s">
        <v>3096</v>
      </c>
      <c r="B250" s="305" t="s">
        <v>3097</v>
      </c>
      <c r="C250" s="307">
        <v>74197</v>
      </c>
      <c r="D250" s="307"/>
      <c r="E250" s="362">
        <f t="shared" si="10"/>
        <v>-1</v>
      </c>
      <c r="F250" s="317" t="str">
        <f t="shared" si="11"/>
        <v>是</v>
      </c>
      <c r="G250" s="293" t="str">
        <f t="shared" si="12"/>
        <v>项</v>
      </c>
    </row>
    <row r="251" ht="37.95" hidden="1" customHeight="1" spans="1:7">
      <c r="A251" s="319" t="s">
        <v>3098</v>
      </c>
      <c r="B251" s="305" t="s">
        <v>3099</v>
      </c>
      <c r="C251" s="307">
        <v>19776</v>
      </c>
      <c r="D251" s="307"/>
      <c r="E251" s="362">
        <f t="shared" si="10"/>
        <v>-1</v>
      </c>
      <c r="F251" s="317" t="str">
        <f t="shared" si="11"/>
        <v>是</v>
      </c>
      <c r="G251" s="293" t="str">
        <f t="shared" si="12"/>
        <v>项</v>
      </c>
    </row>
    <row r="252" ht="37.95" hidden="1" customHeight="1" spans="1:7">
      <c r="A252" s="319" t="s">
        <v>3100</v>
      </c>
      <c r="B252" s="305" t="s">
        <v>3101</v>
      </c>
      <c r="C252" s="307">
        <v>246653</v>
      </c>
      <c r="D252" s="307"/>
      <c r="E252" s="362">
        <f t="shared" si="10"/>
        <v>-1</v>
      </c>
      <c r="F252" s="317" t="str">
        <f t="shared" si="11"/>
        <v>是</v>
      </c>
      <c r="G252" s="293" t="str">
        <f t="shared" si="12"/>
        <v>项</v>
      </c>
    </row>
    <row r="253" ht="37.95" customHeight="1" spans="1:7">
      <c r="A253" s="319" t="s">
        <v>3102</v>
      </c>
      <c r="B253" s="303" t="s">
        <v>3103</v>
      </c>
      <c r="C253" s="344"/>
      <c r="D253" s="344"/>
      <c r="E253" s="316" t="str">
        <f t="shared" si="10"/>
        <v/>
      </c>
      <c r="F253" s="317" t="str">
        <f t="shared" si="11"/>
        <v>否</v>
      </c>
      <c r="G253" s="293" t="str">
        <f t="shared" si="12"/>
        <v>款</v>
      </c>
    </row>
    <row r="254" ht="37.95" hidden="1" customHeight="1" spans="1:7">
      <c r="A254" s="319" t="s">
        <v>3104</v>
      </c>
      <c r="B254" s="305" t="s">
        <v>3105</v>
      </c>
      <c r="C254" s="307">
        <v>0</v>
      </c>
      <c r="D254" s="307"/>
      <c r="E254" s="362" t="str">
        <f t="shared" si="10"/>
        <v/>
      </c>
      <c r="F254" s="317" t="str">
        <f t="shared" si="11"/>
        <v>否</v>
      </c>
      <c r="G254" s="293" t="str">
        <f t="shared" si="12"/>
        <v>项</v>
      </c>
    </row>
    <row r="255" ht="37.95" hidden="1" customHeight="1" spans="1:7">
      <c r="A255" s="319" t="s">
        <v>3106</v>
      </c>
      <c r="B255" s="305" t="s">
        <v>3107</v>
      </c>
      <c r="C255" s="307">
        <v>0</v>
      </c>
      <c r="D255" s="307"/>
      <c r="E255" s="362" t="str">
        <f t="shared" si="10"/>
        <v/>
      </c>
      <c r="F255" s="317" t="str">
        <f t="shared" si="11"/>
        <v>否</v>
      </c>
      <c r="G255" s="293" t="str">
        <f t="shared" si="12"/>
        <v>项</v>
      </c>
    </row>
    <row r="256" ht="37.95" hidden="1" customHeight="1" spans="1:7">
      <c r="A256" s="319" t="s">
        <v>3108</v>
      </c>
      <c r="B256" s="305" t="s">
        <v>3109</v>
      </c>
      <c r="C256" s="307">
        <v>0</v>
      </c>
      <c r="D256" s="307"/>
      <c r="E256" s="362" t="str">
        <f t="shared" si="10"/>
        <v/>
      </c>
      <c r="F256" s="317" t="str">
        <f t="shared" si="11"/>
        <v>否</v>
      </c>
      <c r="G256" s="293" t="str">
        <f t="shared" si="12"/>
        <v>项</v>
      </c>
    </row>
    <row r="257" ht="37.95" hidden="1" customHeight="1" spans="1:7">
      <c r="A257" s="319" t="s">
        <v>3110</v>
      </c>
      <c r="B257" s="305" t="s">
        <v>3111</v>
      </c>
      <c r="C257" s="307">
        <v>0</v>
      </c>
      <c r="D257" s="307"/>
      <c r="E257" s="362" t="str">
        <f t="shared" si="10"/>
        <v/>
      </c>
      <c r="F257" s="317" t="str">
        <f t="shared" si="11"/>
        <v>否</v>
      </c>
      <c r="G257" s="293" t="str">
        <f t="shared" si="12"/>
        <v>项</v>
      </c>
    </row>
    <row r="258" ht="37.95" hidden="1" customHeight="1" spans="1:7">
      <c r="A258" s="319" t="s">
        <v>3112</v>
      </c>
      <c r="B258" s="305" t="s">
        <v>3113</v>
      </c>
      <c r="C258" s="307">
        <v>34882</v>
      </c>
      <c r="D258" s="307"/>
      <c r="E258" s="362">
        <f t="shared" si="10"/>
        <v>-1</v>
      </c>
      <c r="F258" s="317" t="str">
        <f t="shared" si="11"/>
        <v>是</v>
      </c>
      <c r="G258" s="293" t="str">
        <f t="shared" si="12"/>
        <v>项</v>
      </c>
    </row>
    <row r="259" ht="37.95" hidden="1" customHeight="1" spans="1:7">
      <c r="A259" s="319" t="s">
        <v>3114</v>
      </c>
      <c r="B259" s="305" t="s">
        <v>3115</v>
      </c>
      <c r="C259" s="307">
        <v>30436</v>
      </c>
      <c r="D259" s="307"/>
      <c r="E259" s="362">
        <f t="shared" si="10"/>
        <v>-1</v>
      </c>
      <c r="F259" s="317" t="str">
        <f t="shared" si="11"/>
        <v>是</v>
      </c>
      <c r="G259" s="293" t="str">
        <f t="shared" si="12"/>
        <v>项</v>
      </c>
    </row>
    <row r="260" ht="37.95" customHeight="1" spans="1:6">
      <c r="A260" s="300"/>
      <c r="B260" s="301"/>
      <c r="C260" s="310"/>
      <c r="D260" s="310"/>
      <c r="E260" s="316" t="str">
        <f t="shared" ref="E260:E269" si="13">IF(C260&gt;0,D260/C260-1,IF(C260&lt;0,-(D260/C260-1),""))</f>
        <v/>
      </c>
      <c r="F260" s="317" t="str">
        <f>IF(LEN(A260)=3,"是",IF(B260&lt;&gt;"",IF(SUM(C260:D260)&lt;&gt;0,"是","否"),"是"))</f>
        <v>是</v>
      </c>
    </row>
    <row r="261" ht="37.95" customHeight="1" spans="1:6">
      <c r="A261" s="320"/>
      <c r="B261" s="321" t="s">
        <v>3116</v>
      </c>
      <c r="C261" s="328">
        <v>1063785</v>
      </c>
      <c r="D261" s="328">
        <v>1367185</v>
      </c>
      <c r="E261" s="316">
        <f t="shared" si="13"/>
        <v>0.285</v>
      </c>
      <c r="F261" s="317" t="str">
        <f t="shared" ref="F261:F269" si="14">IF(LEN(A261)=3,"是",IF(B261&lt;&gt;"",IF(SUM(C261:D261)&lt;&gt;0,"是","否"),"是"))</f>
        <v>是</v>
      </c>
    </row>
    <row r="262" ht="37.95" customHeight="1" spans="1:6">
      <c r="A262" s="363" t="s">
        <v>3117</v>
      </c>
      <c r="B262" s="323" t="s">
        <v>122</v>
      </c>
      <c r="C262" s="364">
        <v>204614</v>
      </c>
      <c r="D262" s="364">
        <v>341801</v>
      </c>
      <c r="E262" s="316">
        <f t="shared" si="13"/>
        <v>0.67</v>
      </c>
      <c r="F262" s="317" t="str">
        <f t="shared" si="14"/>
        <v>是</v>
      </c>
    </row>
    <row r="263" ht="37.95" customHeight="1" spans="1:6">
      <c r="A263" s="363" t="s">
        <v>3118</v>
      </c>
      <c r="B263" s="365" t="s">
        <v>3119</v>
      </c>
      <c r="C263" s="364">
        <v>204614</v>
      </c>
      <c r="D263" s="364">
        <v>341801</v>
      </c>
      <c r="E263" s="316">
        <f t="shared" si="13"/>
        <v>0.67</v>
      </c>
      <c r="F263" s="317" t="str">
        <f t="shared" si="14"/>
        <v>是</v>
      </c>
    </row>
    <row r="264" ht="37.95" customHeight="1" spans="1:7">
      <c r="A264" s="366" t="s">
        <v>3120</v>
      </c>
      <c r="B264" s="327" t="s">
        <v>3121</v>
      </c>
      <c r="C264" s="367">
        <v>28504</v>
      </c>
      <c r="D264" s="368">
        <v>31566</v>
      </c>
      <c r="E264" s="316">
        <f t="shared" si="13"/>
        <v>0.107</v>
      </c>
      <c r="F264" s="317" t="str">
        <f t="shared" si="14"/>
        <v>是</v>
      </c>
      <c r="G264" s="289"/>
    </row>
    <row r="265" ht="37.95" customHeight="1" spans="1:7">
      <c r="A265" s="366" t="s">
        <v>3122</v>
      </c>
      <c r="B265" s="327" t="s">
        <v>3123</v>
      </c>
      <c r="C265" s="367"/>
      <c r="D265" s="368"/>
      <c r="E265" s="316" t="str">
        <f t="shared" si="13"/>
        <v/>
      </c>
      <c r="F265" s="317" t="str">
        <f t="shared" si="14"/>
        <v>否</v>
      </c>
      <c r="G265" s="289"/>
    </row>
    <row r="266" ht="37.95" customHeight="1" spans="1:6">
      <c r="A266" s="369" t="s">
        <v>3124</v>
      </c>
      <c r="B266" s="324" t="s">
        <v>3125</v>
      </c>
      <c r="C266" s="370">
        <v>143785</v>
      </c>
      <c r="D266" s="371">
        <v>310235</v>
      </c>
      <c r="E266" s="316">
        <f t="shared" si="13"/>
        <v>1.158</v>
      </c>
      <c r="F266" s="317" t="str">
        <f t="shared" si="14"/>
        <v>是</v>
      </c>
    </row>
    <row r="267" ht="37.95" customHeight="1" spans="1:6">
      <c r="A267" s="369" t="s">
        <v>3126</v>
      </c>
      <c r="B267" s="324" t="s">
        <v>3127</v>
      </c>
      <c r="C267" s="370">
        <v>32325</v>
      </c>
      <c r="D267" s="371"/>
      <c r="E267" s="316">
        <f t="shared" si="13"/>
        <v>-1</v>
      </c>
      <c r="F267" s="317" t="str">
        <f t="shared" si="14"/>
        <v>是</v>
      </c>
    </row>
    <row r="268" ht="37.95" customHeight="1" spans="1:6">
      <c r="A268" s="369" t="s">
        <v>3128</v>
      </c>
      <c r="B268" s="330" t="s">
        <v>3129</v>
      </c>
      <c r="C268" s="364">
        <v>331400</v>
      </c>
      <c r="D268" s="350">
        <v>467600</v>
      </c>
      <c r="E268" s="316">
        <f t="shared" si="13"/>
        <v>0.411</v>
      </c>
      <c r="F268" s="317" t="str">
        <f t="shared" si="14"/>
        <v>是</v>
      </c>
    </row>
    <row r="269" ht="37.95" customHeight="1" spans="1:6">
      <c r="A269" s="372"/>
      <c r="B269" s="332" t="s">
        <v>129</v>
      </c>
      <c r="C269" s="364">
        <v>1599799</v>
      </c>
      <c r="D269" s="350">
        <v>2176586</v>
      </c>
      <c r="E269" s="316">
        <f t="shared" si="13"/>
        <v>0.361</v>
      </c>
      <c r="F269" s="317" t="str">
        <f t="shared" si="14"/>
        <v>是</v>
      </c>
    </row>
    <row r="270" spans="3:3">
      <c r="C270" s="373"/>
    </row>
    <row r="272" spans="3:3">
      <c r="C272" s="373"/>
    </row>
    <row r="274" spans="3:3">
      <c r="C274" s="373"/>
    </row>
    <row r="275" spans="3:3">
      <c r="C275" s="373"/>
    </row>
    <row r="277" spans="3:3">
      <c r="C277" s="373"/>
    </row>
    <row r="278" spans="3:3">
      <c r="C278" s="373"/>
    </row>
    <row r="279" spans="3:3">
      <c r="C279" s="373"/>
    </row>
    <row r="280" spans="3:3">
      <c r="C280" s="373"/>
    </row>
    <row r="282" spans="3:3">
      <c r="C282" s="373"/>
    </row>
  </sheetData>
  <autoFilter ref="A3:G269">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view="pageBreakPreview" zoomScaleNormal="115" workbookViewId="0">
      <pane ySplit="3" topLeftCell="A31" activePane="bottomLeft" state="frozen"/>
      <selection/>
      <selection pane="bottomLeft" activeCell="E34" sqref="E34"/>
    </sheetView>
  </sheetViews>
  <sheetFormatPr defaultColWidth="9" defaultRowHeight="15.75" outlineLevelCol="5"/>
  <cols>
    <col min="1" max="1" width="15" style="162" customWidth="1"/>
    <col min="2" max="2" width="50.775" style="162" customWidth="1"/>
    <col min="3" max="4" width="20.6666666666667" style="162" customWidth="1"/>
    <col min="5" max="5" width="20.6666666666667" style="335" customWidth="1"/>
    <col min="6" max="6" width="3.775" style="162" customWidth="1"/>
    <col min="7" max="16384" width="9" style="162"/>
  </cols>
  <sheetData>
    <row r="1" ht="45" customHeight="1" spans="1:6">
      <c r="A1" s="164"/>
      <c r="B1" s="336" t="s">
        <v>3130</v>
      </c>
      <c r="C1" s="336"/>
      <c r="D1" s="336"/>
      <c r="E1" s="336"/>
      <c r="F1" s="164"/>
    </row>
    <row r="2" s="201" customFormat="1" ht="20.1" customHeight="1" spans="1:6">
      <c r="A2" s="161"/>
      <c r="B2" s="337"/>
      <c r="C2" s="338"/>
      <c r="D2" s="337"/>
      <c r="E2" s="357" t="s">
        <v>2</v>
      </c>
      <c r="F2" s="161"/>
    </row>
    <row r="3" s="334" customFormat="1" ht="45" customHeight="1" spans="1:6">
      <c r="A3" s="339" t="s">
        <v>3</v>
      </c>
      <c r="B3" s="340" t="s">
        <v>4</v>
      </c>
      <c r="C3" s="93" t="s">
        <v>131</v>
      </c>
      <c r="D3" s="93" t="s">
        <v>6</v>
      </c>
      <c r="E3" s="93" t="s">
        <v>132</v>
      </c>
      <c r="F3" s="358" t="s">
        <v>8</v>
      </c>
    </row>
    <row r="4" s="334" customFormat="1" ht="36" customHeight="1" spans="1:6">
      <c r="A4" s="304" t="s">
        <v>2611</v>
      </c>
      <c r="B4" s="301" t="s">
        <v>2612</v>
      </c>
      <c r="C4" s="328"/>
      <c r="D4" s="328"/>
      <c r="E4" s="316" t="str">
        <f t="shared" ref="E4:E37" si="0">IF(C4&gt;0,D4/C4-1,IF(C4&lt;0,-(D4/C4-1),""))</f>
        <v/>
      </c>
      <c r="F4" s="359" t="str">
        <f t="shared" ref="F4:F29" si="1">IF(LEN(A4)=7,"是",IF(B4&lt;&gt;"",IF(SUM(C4:D4)&lt;&gt;0,"是","否"),"是"))</f>
        <v>是</v>
      </c>
    </row>
    <row r="5" ht="36" customHeight="1" spans="1:6">
      <c r="A5" s="304" t="s">
        <v>2613</v>
      </c>
      <c r="B5" s="301" t="s">
        <v>2614</v>
      </c>
      <c r="C5" s="328"/>
      <c r="D5" s="328"/>
      <c r="E5" s="316" t="str">
        <f t="shared" si="0"/>
        <v/>
      </c>
      <c r="F5" s="359" t="str">
        <f t="shared" si="1"/>
        <v>是</v>
      </c>
    </row>
    <row r="6" ht="36" customHeight="1" spans="1:6">
      <c r="A6" s="304" t="s">
        <v>2615</v>
      </c>
      <c r="B6" s="301" t="s">
        <v>2616</v>
      </c>
      <c r="C6" s="328"/>
      <c r="D6" s="328"/>
      <c r="E6" s="316" t="str">
        <f t="shared" si="0"/>
        <v/>
      </c>
      <c r="F6" s="359" t="str">
        <f t="shared" si="1"/>
        <v>是</v>
      </c>
    </row>
    <row r="7" ht="36" customHeight="1" spans="1:6">
      <c r="A7" s="304" t="s">
        <v>2617</v>
      </c>
      <c r="B7" s="301" t="s">
        <v>2618</v>
      </c>
      <c r="C7" s="328"/>
      <c r="D7" s="328"/>
      <c r="E7" s="316" t="str">
        <f t="shared" si="0"/>
        <v/>
      </c>
      <c r="F7" s="359" t="str">
        <f t="shared" si="1"/>
        <v>是</v>
      </c>
    </row>
    <row r="8" ht="36" customHeight="1" spans="1:6">
      <c r="A8" s="304" t="s">
        <v>2619</v>
      </c>
      <c r="B8" s="301" t="s">
        <v>2620</v>
      </c>
      <c r="C8" s="328"/>
      <c r="D8" s="328"/>
      <c r="E8" s="316" t="str">
        <f t="shared" si="0"/>
        <v/>
      </c>
      <c r="F8" s="359" t="str">
        <f t="shared" si="1"/>
        <v>是</v>
      </c>
    </row>
    <row r="9" ht="36" customHeight="1" spans="1:6">
      <c r="A9" s="304" t="s">
        <v>2621</v>
      </c>
      <c r="B9" s="301" t="s">
        <v>2622</v>
      </c>
      <c r="C9" s="328"/>
      <c r="D9" s="328"/>
      <c r="E9" s="316" t="str">
        <f t="shared" si="0"/>
        <v/>
      </c>
      <c r="F9" s="359" t="str">
        <f t="shared" si="1"/>
        <v>是</v>
      </c>
    </row>
    <row r="10" ht="36" customHeight="1" spans="1:6">
      <c r="A10" s="304" t="s">
        <v>2623</v>
      </c>
      <c r="B10" s="301" t="s">
        <v>2624</v>
      </c>
      <c r="C10" s="306">
        <v>448489</v>
      </c>
      <c r="D10" s="306">
        <v>234160</v>
      </c>
      <c r="E10" s="316">
        <f t="shared" si="0"/>
        <v>-0.478</v>
      </c>
      <c r="F10" s="359" t="str">
        <f t="shared" si="1"/>
        <v>是</v>
      </c>
    </row>
    <row r="11" ht="36" customHeight="1" spans="1:6">
      <c r="A11" s="304" t="s">
        <v>2625</v>
      </c>
      <c r="B11" s="305" t="s">
        <v>2626</v>
      </c>
      <c r="C11" s="306">
        <v>235300</v>
      </c>
      <c r="D11" s="306">
        <v>151912</v>
      </c>
      <c r="E11" s="316">
        <f t="shared" si="0"/>
        <v>-0.354</v>
      </c>
      <c r="F11" s="360" t="str">
        <f t="shared" si="1"/>
        <v>是</v>
      </c>
    </row>
    <row r="12" ht="36" customHeight="1" spans="1:6">
      <c r="A12" s="304" t="s">
        <v>2627</v>
      </c>
      <c r="B12" s="305" t="s">
        <v>2628</v>
      </c>
      <c r="C12" s="306">
        <v>0</v>
      </c>
      <c r="D12" s="306"/>
      <c r="E12" s="316" t="str">
        <f t="shared" si="0"/>
        <v/>
      </c>
      <c r="F12" s="359" t="str">
        <f t="shared" si="1"/>
        <v>否</v>
      </c>
    </row>
    <row r="13" ht="36" customHeight="1" spans="1:6">
      <c r="A13" s="304" t="s">
        <v>2629</v>
      </c>
      <c r="B13" s="305" t="s">
        <v>2630</v>
      </c>
      <c r="C13" s="306">
        <v>10000</v>
      </c>
      <c r="D13" s="306">
        <v>82248</v>
      </c>
      <c r="E13" s="316">
        <f t="shared" si="0"/>
        <v>7.225</v>
      </c>
      <c r="F13" s="359" t="str">
        <f t="shared" si="1"/>
        <v>是</v>
      </c>
    </row>
    <row r="14" ht="36" customHeight="1" spans="1:6">
      <c r="A14" s="304" t="s">
        <v>2631</v>
      </c>
      <c r="B14" s="305" t="s">
        <v>2632</v>
      </c>
      <c r="C14" s="306">
        <v>0</v>
      </c>
      <c r="D14" s="306"/>
      <c r="E14" s="316" t="str">
        <f t="shared" si="0"/>
        <v/>
      </c>
      <c r="F14" s="359" t="str">
        <f t="shared" si="1"/>
        <v>否</v>
      </c>
    </row>
    <row r="15" ht="36" customHeight="1" spans="1:6">
      <c r="A15" s="304" t="s">
        <v>2633</v>
      </c>
      <c r="B15" s="303" t="s">
        <v>2634</v>
      </c>
      <c r="C15" s="306">
        <v>203189</v>
      </c>
      <c r="D15" s="306"/>
      <c r="E15" s="316">
        <f t="shared" si="0"/>
        <v>-1</v>
      </c>
      <c r="F15" s="359" t="str">
        <f t="shared" si="1"/>
        <v>是</v>
      </c>
    </row>
    <row r="16" ht="36" customHeight="1" spans="1:6">
      <c r="A16" s="341" t="s">
        <v>2635</v>
      </c>
      <c r="B16" s="342" t="s">
        <v>2636</v>
      </c>
      <c r="C16" s="328"/>
      <c r="D16" s="328"/>
      <c r="E16" s="316" t="str">
        <f t="shared" si="0"/>
        <v/>
      </c>
      <c r="F16" s="359" t="str">
        <f t="shared" si="1"/>
        <v>是</v>
      </c>
    </row>
    <row r="17" ht="36" customHeight="1" spans="1:6">
      <c r="A17" s="341" t="s">
        <v>2637</v>
      </c>
      <c r="B17" s="342" t="s">
        <v>2638</v>
      </c>
      <c r="C17" s="306">
        <v>6420</v>
      </c>
      <c r="D17" s="306">
        <v>8250</v>
      </c>
      <c r="E17" s="316">
        <f t="shared" si="0"/>
        <v>0.285</v>
      </c>
      <c r="F17" s="359" t="str">
        <f t="shared" si="1"/>
        <v>是</v>
      </c>
    </row>
    <row r="18" ht="36" customHeight="1" spans="1:6">
      <c r="A18" s="341" t="s">
        <v>2639</v>
      </c>
      <c r="B18" s="343" t="s">
        <v>2640</v>
      </c>
      <c r="C18" s="306">
        <v>2400</v>
      </c>
      <c r="D18" s="306">
        <v>3000</v>
      </c>
      <c r="E18" s="316">
        <f t="shared" si="0"/>
        <v>0.25</v>
      </c>
      <c r="F18" s="359" t="str">
        <f t="shared" si="1"/>
        <v>是</v>
      </c>
    </row>
    <row r="19" ht="36" customHeight="1" spans="1:6">
      <c r="A19" s="341" t="s">
        <v>2641</v>
      </c>
      <c r="B19" s="343" t="s">
        <v>2642</v>
      </c>
      <c r="C19" s="306">
        <v>4020</v>
      </c>
      <c r="D19" s="306">
        <v>5250</v>
      </c>
      <c r="E19" s="316">
        <f t="shared" si="0"/>
        <v>0.306</v>
      </c>
      <c r="F19" s="359" t="str">
        <f t="shared" si="1"/>
        <v>是</v>
      </c>
    </row>
    <row r="20" ht="36" customHeight="1" spans="1:6">
      <c r="A20" s="341" t="s">
        <v>2643</v>
      </c>
      <c r="B20" s="342" t="s">
        <v>2644</v>
      </c>
      <c r="C20" s="306">
        <v>2000</v>
      </c>
      <c r="D20" s="306">
        <v>300</v>
      </c>
      <c r="E20" s="316">
        <f t="shared" si="0"/>
        <v>-0.85</v>
      </c>
      <c r="F20" s="359" t="str">
        <f t="shared" si="1"/>
        <v>是</v>
      </c>
    </row>
    <row r="21" ht="36" customHeight="1" spans="1:6">
      <c r="A21" s="341" t="s">
        <v>2645</v>
      </c>
      <c r="B21" s="342" t="s">
        <v>2646</v>
      </c>
      <c r="C21" s="306">
        <v>1260</v>
      </c>
      <c r="D21" s="306"/>
      <c r="E21" s="316">
        <f t="shared" si="0"/>
        <v>-1</v>
      </c>
      <c r="F21" s="359" t="str">
        <f t="shared" si="1"/>
        <v>是</v>
      </c>
    </row>
    <row r="22" ht="36" customHeight="1" spans="1:6">
      <c r="A22" s="341" t="s">
        <v>2647</v>
      </c>
      <c r="B22" s="342" t="s">
        <v>2648</v>
      </c>
      <c r="C22" s="328"/>
      <c r="D22" s="328"/>
      <c r="E22" s="316" t="str">
        <f t="shared" si="0"/>
        <v/>
      </c>
      <c r="F22" s="359" t="str">
        <f t="shared" si="1"/>
        <v>是</v>
      </c>
    </row>
    <row r="23" ht="36" customHeight="1" spans="1:6">
      <c r="A23" s="304" t="s">
        <v>2649</v>
      </c>
      <c r="B23" s="301" t="s">
        <v>2650</v>
      </c>
      <c r="C23" s="328"/>
      <c r="D23" s="328"/>
      <c r="E23" s="316" t="str">
        <f t="shared" si="0"/>
        <v/>
      </c>
      <c r="F23" s="359" t="str">
        <f t="shared" si="1"/>
        <v>是</v>
      </c>
    </row>
    <row r="24" ht="36" customHeight="1" spans="1:6">
      <c r="A24" s="304" t="s">
        <v>2651</v>
      </c>
      <c r="B24" s="301" t="s">
        <v>2652</v>
      </c>
      <c r="C24" s="306">
        <v>4085</v>
      </c>
      <c r="D24" s="306">
        <v>4600</v>
      </c>
      <c r="E24" s="316">
        <f t="shared" si="0"/>
        <v>0.126</v>
      </c>
      <c r="F24" s="359" t="str">
        <f t="shared" si="1"/>
        <v>是</v>
      </c>
    </row>
    <row r="25" ht="36" customHeight="1" spans="1:6">
      <c r="A25" s="304" t="s">
        <v>2653</v>
      </c>
      <c r="B25" s="301" t="s">
        <v>2654</v>
      </c>
      <c r="C25" s="328"/>
      <c r="D25" s="328"/>
      <c r="E25" s="316" t="str">
        <f t="shared" si="0"/>
        <v/>
      </c>
      <c r="F25" s="359" t="str">
        <f t="shared" si="1"/>
        <v>是</v>
      </c>
    </row>
    <row r="26" ht="36" customHeight="1" spans="1:6">
      <c r="A26" s="304" t="s">
        <v>2655</v>
      </c>
      <c r="B26" s="301" t="s">
        <v>2656</v>
      </c>
      <c r="C26" s="328"/>
      <c r="D26" s="328"/>
      <c r="E26" s="316" t="str">
        <f t="shared" si="0"/>
        <v/>
      </c>
      <c r="F26" s="359" t="str">
        <f t="shared" si="1"/>
        <v>是</v>
      </c>
    </row>
    <row r="27" ht="36" customHeight="1" spans="1:6">
      <c r="A27" s="304" t="s">
        <v>2657</v>
      </c>
      <c r="B27" s="301" t="s">
        <v>2658</v>
      </c>
      <c r="C27" s="328"/>
      <c r="D27" s="328">
        <v>1371</v>
      </c>
      <c r="E27" s="316" t="str">
        <f t="shared" si="0"/>
        <v/>
      </c>
      <c r="F27" s="359" t="str">
        <f t="shared" si="1"/>
        <v>是</v>
      </c>
    </row>
    <row r="28" ht="36" customHeight="1" spans="1:6">
      <c r="A28" s="304"/>
      <c r="B28" s="303"/>
      <c r="C28" s="344"/>
      <c r="D28" s="344"/>
      <c r="E28" s="316" t="str">
        <f t="shared" si="0"/>
        <v/>
      </c>
      <c r="F28" s="360" t="str">
        <f t="shared" si="1"/>
        <v>是</v>
      </c>
    </row>
    <row r="29" ht="36" customHeight="1" spans="1:6">
      <c r="A29" s="320"/>
      <c r="B29" s="321" t="s">
        <v>3131</v>
      </c>
      <c r="C29" s="306">
        <v>462254</v>
      </c>
      <c r="D29" s="306">
        <v>248681</v>
      </c>
      <c r="E29" s="316">
        <f t="shared" si="0"/>
        <v>-0.462</v>
      </c>
      <c r="F29" s="360" t="str">
        <f t="shared" si="1"/>
        <v>是</v>
      </c>
    </row>
    <row r="30" ht="36" customHeight="1" spans="1:6">
      <c r="A30" s="345">
        <v>105</v>
      </c>
      <c r="B30" s="346" t="s">
        <v>2660</v>
      </c>
      <c r="C30" s="328">
        <v>783900</v>
      </c>
      <c r="D30" s="306">
        <v>925300</v>
      </c>
      <c r="E30" s="316">
        <f t="shared" si="0"/>
        <v>0.18</v>
      </c>
      <c r="F30" s="360" t="str">
        <f t="shared" ref="F30:F37" si="2">IF(LEN(A30)=7,"是",IF(B30&lt;&gt;"",IF(SUM(C30:D30)&lt;&gt;0,"是","否"),"是"))</f>
        <v>是</v>
      </c>
    </row>
    <row r="31" ht="36" customHeight="1" spans="1:6">
      <c r="A31" s="345">
        <v>110</v>
      </c>
      <c r="B31" s="346" t="s">
        <v>61</v>
      </c>
      <c r="C31" s="347">
        <v>40617</v>
      </c>
      <c r="D31" s="347">
        <v>29788</v>
      </c>
      <c r="E31" s="316">
        <f t="shared" si="0"/>
        <v>-0.267</v>
      </c>
      <c r="F31" s="360" t="str">
        <f t="shared" si="2"/>
        <v>是</v>
      </c>
    </row>
    <row r="32" ht="36" customHeight="1" spans="1:6">
      <c r="A32" s="348">
        <v>11004</v>
      </c>
      <c r="B32" s="349" t="s">
        <v>3132</v>
      </c>
      <c r="C32" s="328">
        <v>40127</v>
      </c>
      <c r="D32" s="347">
        <v>29788</v>
      </c>
      <c r="E32" s="316">
        <f t="shared" si="0"/>
        <v>-0.258</v>
      </c>
      <c r="F32" s="360" t="str">
        <f t="shared" si="2"/>
        <v>是</v>
      </c>
    </row>
    <row r="33" ht="36" customHeight="1" spans="1:6">
      <c r="A33" s="348">
        <v>1100401</v>
      </c>
      <c r="B33" s="349" t="s">
        <v>2662</v>
      </c>
      <c r="C33" s="328">
        <v>4413</v>
      </c>
      <c r="D33" s="347">
        <v>4248</v>
      </c>
      <c r="E33" s="316">
        <f t="shared" si="0"/>
        <v>-0.037</v>
      </c>
      <c r="F33" s="360" t="str">
        <f t="shared" si="2"/>
        <v>是</v>
      </c>
    </row>
    <row r="34" ht="36" customHeight="1" spans="1:6">
      <c r="A34" s="348">
        <v>1100402</v>
      </c>
      <c r="B34" s="349" t="s">
        <v>3133</v>
      </c>
      <c r="C34" s="350">
        <v>35714</v>
      </c>
      <c r="D34" s="347">
        <v>25540</v>
      </c>
      <c r="E34" s="316">
        <f t="shared" si="0"/>
        <v>-0.285</v>
      </c>
      <c r="F34" s="360" t="str">
        <f t="shared" si="2"/>
        <v>是</v>
      </c>
    </row>
    <row r="35" ht="36" customHeight="1" spans="1:6">
      <c r="A35" s="348">
        <v>11008</v>
      </c>
      <c r="B35" s="349" t="s">
        <v>64</v>
      </c>
      <c r="C35" s="328">
        <v>490</v>
      </c>
      <c r="D35" s="351"/>
      <c r="E35" s="316">
        <f t="shared" si="0"/>
        <v>-1</v>
      </c>
      <c r="F35" s="360" t="str">
        <f t="shared" si="2"/>
        <v>是</v>
      </c>
    </row>
    <row r="36" ht="36" customHeight="1" spans="1:6">
      <c r="A36" s="352">
        <v>11009</v>
      </c>
      <c r="B36" s="353" t="s">
        <v>65</v>
      </c>
      <c r="C36" s="354"/>
      <c r="D36" s="354"/>
      <c r="E36" s="316" t="str">
        <f t="shared" si="0"/>
        <v/>
      </c>
      <c r="F36" s="360" t="str">
        <f t="shared" si="2"/>
        <v>否</v>
      </c>
    </row>
    <row r="37" ht="36" customHeight="1" spans="1:6">
      <c r="A37" s="355"/>
      <c r="B37" s="356" t="s">
        <v>69</v>
      </c>
      <c r="C37" s="347">
        <v>1286771</v>
      </c>
      <c r="D37" s="347">
        <v>1203769</v>
      </c>
      <c r="E37" s="316">
        <f t="shared" si="0"/>
        <v>-0.065</v>
      </c>
      <c r="F37" s="360" t="str">
        <f t="shared" si="2"/>
        <v>是</v>
      </c>
    </row>
  </sheetData>
  <autoFilter ref="A3:F37">
    <extLst/>
  </autoFilter>
  <mergeCells count="1">
    <mergeCell ref="B1:E1"/>
  </mergeCells>
  <conditionalFormatting sqref="B30">
    <cfRule type="expression" dxfId="1" priority="11" stopIfTrue="1">
      <formula>"len($A:$A)=3"</formula>
    </cfRule>
  </conditionalFormatting>
  <conditionalFormatting sqref="C31">
    <cfRule type="expression" dxfId="1" priority="3" stopIfTrue="1">
      <formula>"len($A:$A)=3"</formula>
    </cfRule>
  </conditionalFormatting>
  <conditionalFormatting sqref="D31">
    <cfRule type="expression" dxfId="1" priority="2" stopIfTrue="1">
      <formula>"len($A:$A)=3"</formula>
    </cfRule>
  </conditionalFormatting>
  <conditionalFormatting sqref="D32">
    <cfRule type="expression" dxfId="1" priority="4" stopIfTrue="1">
      <formula>"len($A:$A)=3"</formula>
    </cfRule>
  </conditionalFormatting>
  <conditionalFormatting sqref="D33">
    <cfRule type="expression" dxfId="1" priority="1" stopIfTrue="1">
      <formula>"len($A:$A)=3"</formula>
    </cfRule>
  </conditionalFormatting>
  <conditionalFormatting sqref="B31:B34">
    <cfRule type="expression" dxfId="1"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tabSelected="1" view="pageBreakPreview" zoomScaleNormal="115" workbookViewId="0">
      <pane ySplit="3" topLeftCell="A196" activePane="bottomLeft" state="frozen"/>
      <selection/>
      <selection pane="bottomLeft" activeCell="B202" sqref="B202"/>
    </sheetView>
  </sheetViews>
  <sheetFormatPr defaultColWidth="9" defaultRowHeight="15.75" outlineLevelCol="6"/>
  <cols>
    <col min="1" max="1" width="13.4416666666667" style="289" customWidth="1"/>
    <col min="2" max="2" width="50.775" style="289" customWidth="1"/>
    <col min="3" max="4" width="20.6666666666667" style="290" customWidth="1"/>
    <col min="5" max="5" width="20.6666666666667" style="291" customWidth="1"/>
    <col min="6" max="6" width="3.775" style="292" customWidth="1"/>
    <col min="7" max="16384" width="9" style="289"/>
  </cols>
  <sheetData>
    <row r="1" ht="45" customHeight="1" spans="1:7">
      <c r="A1" s="293"/>
      <c r="B1" s="294" t="s">
        <v>3134</v>
      </c>
      <c r="C1" s="294"/>
      <c r="D1" s="294"/>
      <c r="E1" s="294"/>
      <c r="F1" s="311"/>
      <c r="G1" s="293"/>
    </row>
    <row r="2" s="286" customFormat="1" ht="20.1" customHeight="1" spans="1:7">
      <c r="A2" s="295"/>
      <c r="B2" s="296"/>
      <c r="C2" s="296"/>
      <c r="D2" s="296"/>
      <c r="E2" s="312" t="s">
        <v>2</v>
      </c>
      <c r="F2" s="313"/>
      <c r="G2" s="295"/>
    </row>
    <row r="3" s="287" customFormat="1" ht="45" customHeight="1" spans="1:7">
      <c r="A3" s="297" t="s">
        <v>3</v>
      </c>
      <c r="B3" s="298" t="s">
        <v>4</v>
      </c>
      <c r="C3" s="299" t="s">
        <v>131</v>
      </c>
      <c r="D3" s="299" t="s">
        <v>6</v>
      </c>
      <c r="E3" s="299" t="s">
        <v>132</v>
      </c>
      <c r="F3" s="314" t="s">
        <v>8</v>
      </c>
      <c r="G3" s="315" t="s">
        <v>3135</v>
      </c>
    </row>
    <row r="4" ht="36" customHeight="1" spans="1:7">
      <c r="A4" s="300" t="s">
        <v>83</v>
      </c>
      <c r="B4" s="301" t="s">
        <v>2665</v>
      </c>
      <c r="C4" s="302">
        <v>0</v>
      </c>
      <c r="D4" s="302">
        <v>32</v>
      </c>
      <c r="E4" s="316" t="str">
        <f t="shared" ref="E4:E67" si="0">IF(C4&gt;0,D4/C4-1,IF(C4&lt;0,-(D4/C4-1),""))</f>
        <v/>
      </c>
      <c r="F4" s="317" t="str">
        <f t="shared" ref="F4:F67" si="1">IF(LEN(A4)=3,"是",IF(B4&lt;&gt;"",IF(SUM(C4:D4)&lt;&gt;0,"是","否"),"是"))</f>
        <v>是</v>
      </c>
      <c r="G4" s="293" t="str">
        <f t="shared" ref="G4:G67" si="2">IF(LEN(A4)=3,"类",IF(LEN(A4)=5,"款","项"))</f>
        <v>类</v>
      </c>
    </row>
    <row r="5" ht="36" customHeight="1" spans="1:7">
      <c r="A5" s="300" t="s">
        <v>2666</v>
      </c>
      <c r="B5" s="303" t="s">
        <v>2667</v>
      </c>
      <c r="C5" s="302">
        <v>10</v>
      </c>
      <c r="D5" s="302">
        <v>32</v>
      </c>
      <c r="E5" s="316">
        <f t="shared" si="0"/>
        <v>2.2</v>
      </c>
      <c r="F5" s="317" t="str">
        <f t="shared" si="1"/>
        <v>是</v>
      </c>
      <c r="G5" s="293" t="str">
        <f t="shared" si="2"/>
        <v>款</v>
      </c>
    </row>
    <row r="6" ht="36" customHeight="1" spans="1:7">
      <c r="A6" s="304" t="s">
        <v>2668</v>
      </c>
      <c r="B6" s="305" t="s">
        <v>2669</v>
      </c>
      <c r="C6" s="302">
        <v>10</v>
      </c>
      <c r="D6" s="306">
        <v>32</v>
      </c>
      <c r="E6" s="316">
        <f t="shared" si="0"/>
        <v>2.2</v>
      </c>
      <c r="F6" s="317" t="str">
        <f t="shared" si="1"/>
        <v>是</v>
      </c>
      <c r="G6" s="293" t="str">
        <f t="shared" si="2"/>
        <v>项</v>
      </c>
    </row>
    <row r="7" ht="36" customHeight="1" spans="1:7">
      <c r="A7" s="304" t="s">
        <v>2670</v>
      </c>
      <c r="B7" s="305" t="s">
        <v>2671</v>
      </c>
      <c r="C7" s="307"/>
      <c r="D7" s="307"/>
      <c r="E7" s="316" t="str">
        <f t="shared" si="0"/>
        <v/>
      </c>
      <c r="F7" s="317" t="str">
        <f t="shared" si="1"/>
        <v>否</v>
      </c>
      <c r="G7" s="293" t="str">
        <f t="shared" si="2"/>
        <v>项</v>
      </c>
    </row>
    <row r="8" ht="36" customHeight="1" spans="1:7">
      <c r="A8" s="304" t="s">
        <v>2672</v>
      </c>
      <c r="B8" s="303" t="s">
        <v>2673</v>
      </c>
      <c r="C8" s="308"/>
      <c r="D8" s="308"/>
      <c r="E8" s="316" t="str">
        <f t="shared" si="0"/>
        <v/>
      </c>
      <c r="F8" s="317" t="str">
        <f t="shared" si="1"/>
        <v>否</v>
      </c>
      <c r="G8" s="293" t="str">
        <f t="shared" si="2"/>
        <v>项</v>
      </c>
    </row>
    <row r="9" ht="36" customHeight="1" spans="1:7">
      <c r="A9" s="304" t="s">
        <v>2674</v>
      </c>
      <c r="B9" s="305" t="s">
        <v>2675</v>
      </c>
      <c r="C9" s="307"/>
      <c r="D9" s="307"/>
      <c r="E9" s="316" t="str">
        <f t="shared" si="0"/>
        <v/>
      </c>
      <c r="F9" s="317" t="str">
        <f t="shared" si="1"/>
        <v>否</v>
      </c>
      <c r="G9" s="293" t="str">
        <f t="shared" si="2"/>
        <v>项</v>
      </c>
    </row>
    <row r="10" ht="36" customHeight="1" spans="1:7">
      <c r="A10" s="304" t="s">
        <v>2676</v>
      </c>
      <c r="B10" s="303" t="s">
        <v>2677</v>
      </c>
      <c r="C10" s="308"/>
      <c r="D10" s="308"/>
      <c r="E10" s="316" t="str">
        <f t="shared" si="0"/>
        <v/>
      </c>
      <c r="F10" s="317" t="str">
        <f t="shared" si="1"/>
        <v>否</v>
      </c>
      <c r="G10" s="293" t="str">
        <f t="shared" si="2"/>
        <v>项</v>
      </c>
    </row>
    <row r="11" ht="36" customHeight="1" spans="1:7">
      <c r="A11" s="300" t="s">
        <v>2678</v>
      </c>
      <c r="B11" s="309" t="s">
        <v>2679</v>
      </c>
      <c r="C11" s="306">
        <f>SUM(C12:C16)</f>
        <v>0</v>
      </c>
      <c r="D11" s="306">
        <f>SUM(D12:D16)</f>
        <v>0</v>
      </c>
      <c r="E11" s="316" t="str">
        <f t="shared" si="0"/>
        <v/>
      </c>
      <c r="F11" s="317" t="str">
        <f t="shared" si="1"/>
        <v>否</v>
      </c>
      <c r="G11" s="293" t="str">
        <f t="shared" si="2"/>
        <v>款</v>
      </c>
    </row>
    <row r="12" ht="36" customHeight="1" spans="1:7">
      <c r="A12" s="304" t="s">
        <v>2680</v>
      </c>
      <c r="B12" s="305" t="s">
        <v>2681</v>
      </c>
      <c r="C12" s="307"/>
      <c r="D12" s="307"/>
      <c r="E12" s="316" t="str">
        <f t="shared" si="0"/>
        <v/>
      </c>
      <c r="F12" s="317" t="str">
        <f t="shared" si="1"/>
        <v>否</v>
      </c>
      <c r="G12" s="293" t="str">
        <f t="shared" si="2"/>
        <v>项</v>
      </c>
    </row>
    <row r="13" ht="36" customHeight="1" spans="1:7">
      <c r="A13" s="304" t="s">
        <v>2682</v>
      </c>
      <c r="B13" s="305" t="s">
        <v>2683</v>
      </c>
      <c r="C13" s="307"/>
      <c r="D13" s="307"/>
      <c r="E13" s="316" t="str">
        <f t="shared" si="0"/>
        <v/>
      </c>
      <c r="F13" s="317" t="str">
        <f t="shared" si="1"/>
        <v>否</v>
      </c>
      <c r="G13" s="293" t="str">
        <f t="shared" si="2"/>
        <v>项</v>
      </c>
    </row>
    <row r="14" ht="36" customHeight="1" spans="1:7">
      <c r="A14" s="304" t="s">
        <v>2684</v>
      </c>
      <c r="B14" s="305" t="s">
        <v>2685</v>
      </c>
      <c r="C14" s="307"/>
      <c r="D14" s="307"/>
      <c r="E14" s="316" t="str">
        <f t="shared" si="0"/>
        <v/>
      </c>
      <c r="F14" s="317" t="str">
        <f t="shared" si="1"/>
        <v>否</v>
      </c>
      <c r="G14" s="293" t="str">
        <f t="shared" si="2"/>
        <v>项</v>
      </c>
    </row>
    <row r="15" ht="36" customHeight="1" spans="1:7">
      <c r="A15" s="304" t="s">
        <v>2686</v>
      </c>
      <c r="B15" s="305" t="s">
        <v>2687</v>
      </c>
      <c r="C15" s="307"/>
      <c r="D15" s="307"/>
      <c r="E15" s="316" t="str">
        <f t="shared" si="0"/>
        <v/>
      </c>
      <c r="F15" s="317" t="str">
        <f t="shared" si="1"/>
        <v>否</v>
      </c>
      <c r="G15" s="293" t="str">
        <f t="shared" si="2"/>
        <v>项</v>
      </c>
    </row>
    <row r="16" ht="36" customHeight="1" spans="1:7">
      <c r="A16" s="304" t="s">
        <v>2688</v>
      </c>
      <c r="B16" s="305" t="s">
        <v>2689</v>
      </c>
      <c r="C16" s="307"/>
      <c r="D16" s="307"/>
      <c r="E16" s="316" t="str">
        <f t="shared" si="0"/>
        <v/>
      </c>
      <c r="F16" s="317" t="str">
        <f t="shared" si="1"/>
        <v>否</v>
      </c>
      <c r="G16" s="293" t="str">
        <f t="shared" si="2"/>
        <v>项</v>
      </c>
    </row>
    <row r="17" ht="36" customHeight="1" spans="1:7">
      <c r="A17" s="300" t="s">
        <v>2690</v>
      </c>
      <c r="B17" s="309" t="s">
        <v>2691</v>
      </c>
      <c r="C17" s="306">
        <f>SUM(C18:C19)</f>
        <v>0</v>
      </c>
      <c r="D17" s="306">
        <f>SUM(D18:D19)</f>
        <v>0</v>
      </c>
      <c r="E17" s="316" t="str">
        <f t="shared" si="0"/>
        <v/>
      </c>
      <c r="F17" s="317" t="str">
        <f t="shared" si="1"/>
        <v>否</v>
      </c>
      <c r="G17" s="293" t="str">
        <f t="shared" si="2"/>
        <v>款</v>
      </c>
    </row>
    <row r="18" ht="36" customHeight="1" spans="1:7">
      <c r="A18" s="304" t="s">
        <v>2692</v>
      </c>
      <c r="B18" s="305" t="s">
        <v>2693</v>
      </c>
      <c r="C18" s="307"/>
      <c r="D18" s="307"/>
      <c r="E18" s="316" t="str">
        <f t="shared" si="0"/>
        <v/>
      </c>
      <c r="F18" s="317" t="str">
        <f t="shared" si="1"/>
        <v>否</v>
      </c>
      <c r="G18" s="293" t="str">
        <f t="shared" si="2"/>
        <v>项</v>
      </c>
    </row>
    <row r="19" ht="36" customHeight="1" spans="1:7">
      <c r="A19" s="304" t="s">
        <v>2694</v>
      </c>
      <c r="B19" s="305" t="s">
        <v>2695</v>
      </c>
      <c r="C19" s="307"/>
      <c r="D19" s="307"/>
      <c r="E19" s="316" t="str">
        <f t="shared" si="0"/>
        <v/>
      </c>
      <c r="F19" s="317" t="str">
        <f t="shared" si="1"/>
        <v>否</v>
      </c>
      <c r="G19" s="293" t="str">
        <f t="shared" si="2"/>
        <v>项</v>
      </c>
    </row>
    <row r="20" ht="36" customHeight="1" spans="1:7">
      <c r="A20" s="300" t="s">
        <v>85</v>
      </c>
      <c r="B20" s="301" t="s">
        <v>2696</v>
      </c>
      <c r="C20" s="302">
        <v>10</v>
      </c>
      <c r="D20" s="302">
        <v>2361</v>
      </c>
      <c r="E20" s="316">
        <f t="shared" si="0"/>
        <v>235.1</v>
      </c>
      <c r="F20" s="317" t="str">
        <f t="shared" si="1"/>
        <v>是</v>
      </c>
      <c r="G20" s="293" t="str">
        <f t="shared" si="2"/>
        <v>类</v>
      </c>
    </row>
    <row r="21" ht="36" customHeight="1" spans="1:7">
      <c r="A21" s="300" t="s">
        <v>2697</v>
      </c>
      <c r="B21" s="309" t="s">
        <v>2698</v>
      </c>
      <c r="C21" s="302"/>
      <c r="D21" s="306">
        <v>2361</v>
      </c>
      <c r="E21" s="316" t="str">
        <f t="shared" si="0"/>
        <v/>
      </c>
      <c r="F21" s="317" t="str">
        <f t="shared" si="1"/>
        <v>是</v>
      </c>
      <c r="G21" s="293" t="str">
        <f t="shared" si="2"/>
        <v>款</v>
      </c>
    </row>
    <row r="22" ht="36" customHeight="1" spans="1:7">
      <c r="A22" s="304" t="s">
        <v>2699</v>
      </c>
      <c r="B22" s="305" t="s">
        <v>2700</v>
      </c>
      <c r="C22" s="302"/>
      <c r="D22" s="306">
        <v>1724</v>
      </c>
      <c r="E22" s="316" t="str">
        <f t="shared" si="0"/>
        <v/>
      </c>
      <c r="F22" s="317" t="str">
        <f t="shared" si="1"/>
        <v>是</v>
      </c>
      <c r="G22" s="293" t="str">
        <f t="shared" si="2"/>
        <v>项</v>
      </c>
    </row>
    <row r="23" ht="36" customHeight="1" spans="1:7">
      <c r="A23" s="304" t="s">
        <v>2701</v>
      </c>
      <c r="B23" s="305" t="s">
        <v>2702</v>
      </c>
      <c r="C23" s="302"/>
      <c r="D23" s="306">
        <v>637</v>
      </c>
      <c r="E23" s="316" t="str">
        <f t="shared" si="0"/>
        <v/>
      </c>
      <c r="F23" s="317" t="str">
        <f t="shared" si="1"/>
        <v>是</v>
      </c>
      <c r="G23" s="293" t="str">
        <f t="shared" si="2"/>
        <v>项</v>
      </c>
    </row>
    <row r="24" ht="36" customHeight="1" spans="1:7">
      <c r="A24" s="304" t="s">
        <v>2703</v>
      </c>
      <c r="B24" s="305" t="s">
        <v>2704</v>
      </c>
      <c r="C24" s="302"/>
      <c r="D24" s="306">
        <v>0</v>
      </c>
      <c r="E24" s="316" t="str">
        <f t="shared" si="0"/>
        <v/>
      </c>
      <c r="F24" s="317" t="str">
        <f t="shared" si="1"/>
        <v>否</v>
      </c>
      <c r="G24" s="293" t="str">
        <f t="shared" si="2"/>
        <v>项</v>
      </c>
    </row>
    <row r="25" ht="36" customHeight="1" spans="1:7">
      <c r="A25" s="300" t="s">
        <v>2705</v>
      </c>
      <c r="B25" s="309" t="s">
        <v>2706</v>
      </c>
      <c r="C25" s="302">
        <v>10</v>
      </c>
      <c r="D25" s="306">
        <v>0</v>
      </c>
      <c r="E25" s="316">
        <f t="shared" si="0"/>
        <v>-1</v>
      </c>
      <c r="F25" s="317" t="str">
        <f t="shared" si="1"/>
        <v>是</v>
      </c>
      <c r="G25" s="293" t="str">
        <f t="shared" si="2"/>
        <v>款</v>
      </c>
    </row>
    <row r="26" ht="36" customHeight="1" spans="1:7">
      <c r="A26" s="304" t="s">
        <v>2707</v>
      </c>
      <c r="B26" s="305" t="s">
        <v>2700</v>
      </c>
      <c r="C26" s="307"/>
      <c r="D26" s="307"/>
      <c r="E26" s="316" t="str">
        <f t="shared" si="0"/>
        <v/>
      </c>
      <c r="F26" s="317" t="str">
        <f t="shared" si="1"/>
        <v>否</v>
      </c>
      <c r="G26" s="293" t="str">
        <f t="shared" si="2"/>
        <v>项</v>
      </c>
    </row>
    <row r="27" ht="36" customHeight="1" spans="1:7">
      <c r="A27" s="304" t="s">
        <v>2708</v>
      </c>
      <c r="B27" s="305" t="s">
        <v>2702</v>
      </c>
      <c r="C27" s="307"/>
      <c r="D27" s="307"/>
      <c r="E27" s="316" t="str">
        <f t="shared" si="0"/>
        <v/>
      </c>
      <c r="F27" s="317" t="str">
        <f t="shared" si="1"/>
        <v>否</v>
      </c>
      <c r="G27" s="293" t="str">
        <f t="shared" si="2"/>
        <v>项</v>
      </c>
    </row>
    <row r="28" ht="36" customHeight="1" spans="1:7">
      <c r="A28" s="304" t="s">
        <v>2709</v>
      </c>
      <c r="B28" s="305" t="s">
        <v>2710</v>
      </c>
      <c r="C28" s="302">
        <v>10</v>
      </c>
      <c r="D28" s="302"/>
      <c r="E28" s="316">
        <f t="shared" si="0"/>
        <v>-1</v>
      </c>
      <c r="F28" s="317" t="str">
        <f t="shared" si="1"/>
        <v>是</v>
      </c>
      <c r="G28" s="293" t="str">
        <f t="shared" si="2"/>
        <v>项</v>
      </c>
    </row>
    <row r="29" s="288" customFormat="1" ht="36" customHeight="1" spans="1:7">
      <c r="A29" s="300" t="s">
        <v>2711</v>
      </c>
      <c r="B29" s="309" t="s">
        <v>2712</v>
      </c>
      <c r="C29" s="306">
        <f>SUM(C30:C31)</f>
        <v>0</v>
      </c>
      <c r="D29" s="306">
        <f>SUM(D30:D31)</f>
        <v>0</v>
      </c>
      <c r="E29" s="316" t="str">
        <f t="shared" si="0"/>
        <v/>
      </c>
      <c r="F29" s="317" t="str">
        <f t="shared" si="1"/>
        <v>否</v>
      </c>
      <c r="G29" s="293" t="str">
        <f t="shared" si="2"/>
        <v>款</v>
      </c>
    </row>
    <row r="30" ht="36" customHeight="1" spans="1:7">
      <c r="A30" s="304" t="s">
        <v>2713</v>
      </c>
      <c r="B30" s="305" t="s">
        <v>2702</v>
      </c>
      <c r="C30" s="307"/>
      <c r="D30" s="307"/>
      <c r="E30" s="316" t="str">
        <f t="shared" si="0"/>
        <v/>
      </c>
      <c r="F30" s="317" t="str">
        <f t="shared" si="1"/>
        <v>否</v>
      </c>
      <c r="G30" s="293" t="str">
        <f t="shared" si="2"/>
        <v>项</v>
      </c>
    </row>
    <row r="31" ht="36" customHeight="1" spans="1:7">
      <c r="A31" s="304" t="s">
        <v>2714</v>
      </c>
      <c r="B31" s="305" t="s">
        <v>2715</v>
      </c>
      <c r="C31" s="307"/>
      <c r="D31" s="307"/>
      <c r="E31" s="316" t="str">
        <f t="shared" si="0"/>
        <v/>
      </c>
      <c r="F31" s="317" t="str">
        <f t="shared" si="1"/>
        <v>否</v>
      </c>
      <c r="G31" s="293" t="str">
        <f t="shared" si="2"/>
        <v>项</v>
      </c>
    </row>
    <row r="32" ht="36" customHeight="1" spans="1:7">
      <c r="A32" s="300" t="s">
        <v>89</v>
      </c>
      <c r="B32" s="301" t="s">
        <v>2716</v>
      </c>
      <c r="C32" s="310"/>
      <c r="D32" s="310"/>
      <c r="E32" s="316" t="str">
        <f t="shared" si="0"/>
        <v/>
      </c>
      <c r="F32" s="317" t="str">
        <f t="shared" si="1"/>
        <v>是</v>
      </c>
      <c r="G32" s="293" t="str">
        <f t="shared" si="2"/>
        <v>类</v>
      </c>
    </row>
    <row r="33" ht="36" customHeight="1" spans="1:7">
      <c r="A33" s="300" t="s">
        <v>2717</v>
      </c>
      <c r="B33" s="309" t="s">
        <v>2718</v>
      </c>
      <c r="C33" s="306">
        <f>SUM(C34:C37)</f>
        <v>0</v>
      </c>
      <c r="D33" s="306">
        <f>SUM(D34:D37)</f>
        <v>0</v>
      </c>
      <c r="E33" s="316" t="str">
        <f t="shared" si="0"/>
        <v/>
      </c>
      <c r="F33" s="317" t="str">
        <f t="shared" si="1"/>
        <v>否</v>
      </c>
      <c r="G33" s="293" t="str">
        <f t="shared" si="2"/>
        <v>款</v>
      </c>
    </row>
    <row r="34" ht="36" customHeight="1" spans="1:7">
      <c r="A34" s="304">
        <v>2116001</v>
      </c>
      <c r="B34" s="305" t="s">
        <v>2719</v>
      </c>
      <c r="C34" s="307">
        <f>SUM(C35:C42)</f>
        <v>0</v>
      </c>
      <c r="D34" s="307">
        <f>SUM(D35:D42)</f>
        <v>0</v>
      </c>
      <c r="E34" s="316" t="str">
        <f t="shared" si="0"/>
        <v/>
      </c>
      <c r="F34" s="317" t="str">
        <f t="shared" si="1"/>
        <v>否</v>
      </c>
      <c r="G34" s="293" t="str">
        <f t="shared" si="2"/>
        <v>项</v>
      </c>
    </row>
    <row r="35" ht="36" customHeight="1" spans="1:7">
      <c r="A35" s="304">
        <v>2116002</v>
      </c>
      <c r="B35" s="305" t="s">
        <v>2720</v>
      </c>
      <c r="C35" s="307"/>
      <c r="D35" s="307"/>
      <c r="E35" s="316" t="str">
        <f t="shared" si="0"/>
        <v/>
      </c>
      <c r="F35" s="317" t="str">
        <f t="shared" si="1"/>
        <v>否</v>
      </c>
      <c r="G35" s="293" t="str">
        <f t="shared" si="2"/>
        <v>项</v>
      </c>
    </row>
    <row r="36" ht="36" customHeight="1" spans="1:7">
      <c r="A36" s="304">
        <v>2116003</v>
      </c>
      <c r="B36" s="305" t="s">
        <v>2721</v>
      </c>
      <c r="C36" s="307"/>
      <c r="D36" s="307"/>
      <c r="E36" s="316" t="str">
        <f t="shared" si="0"/>
        <v/>
      </c>
      <c r="F36" s="317" t="str">
        <f t="shared" si="1"/>
        <v>否</v>
      </c>
      <c r="G36" s="293" t="str">
        <f t="shared" si="2"/>
        <v>项</v>
      </c>
    </row>
    <row r="37" s="288" customFormat="1" ht="36" customHeight="1" spans="1:7">
      <c r="A37" s="304">
        <v>2116099</v>
      </c>
      <c r="B37" s="305" t="s">
        <v>2722</v>
      </c>
      <c r="C37" s="307"/>
      <c r="D37" s="307"/>
      <c r="E37" s="316" t="str">
        <f t="shared" si="0"/>
        <v/>
      </c>
      <c r="F37" s="317" t="str">
        <f t="shared" si="1"/>
        <v>否</v>
      </c>
      <c r="G37" s="293" t="str">
        <f t="shared" si="2"/>
        <v>项</v>
      </c>
    </row>
    <row r="38" ht="36" customHeight="1" spans="1:7">
      <c r="A38" s="300">
        <v>21161</v>
      </c>
      <c r="B38" s="309" t="s">
        <v>2723</v>
      </c>
      <c r="C38" s="306">
        <f>SUM(C39:C42)</f>
        <v>0</v>
      </c>
      <c r="D38" s="306">
        <f>SUM(D39:D42)</f>
        <v>0</v>
      </c>
      <c r="E38" s="316" t="str">
        <f t="shared" si="0"/>
        <v/>
      </c>
      <c r="F38" s="317" t="str">
        <f t="shared" si="1"/>
        <v>否</v>
      </c>
      <c r="G38" s="293" t="str">
        <f t="shared" si="2"/>
        <v>款</v>
      </c>
    </row>
    <row r="39" ht="36" customHeight="1" spans="1:7">
      <c r="A39" s="304">
        <v>2116101</v>
      </c>
      <c r="B39" s="305" t="s">
        <v>2724</v>
      </c>
      <c r="C39" s="307"/>
      <c r="D39" s="307"/>
      <c r="E39" s="316" t="str">
        <f t="shared" si="0"/>
        <v/>
      </c>
      <c r="F39" s="317" t="str">
        <f t="shared" si="1"/>
        <v>否</v>
      </c>
      <c r="G39" s="293" t="str">
        <f t="shared" si="2"/>
        <v>项</v>
      </c>
    </row>
    <row r="40" ht="36" customHeight="1" spans="1:7">
      <c r="A40" s="304">
        <v>2116102</v>
      </c>
      <c r="B40" s="305" t="s">
        <v>2725</v>
      </c>
      <c r="C40" s="307"/>
      <c r="D40" s="307"/>
      <c r="E40" s="316" t="str">
        <f t="shared" si="0"/>
        <v/>
      </c>
      <c r="F40" s="317" t="str">
        <f t="shared" si="1"/>
        <v>否</v>
      </c>
      <c r="G40" s="293" t="str">
        <f t="shared" si="2"/>
        <v>项</v>
      </c>
    </row>
    <row r="41" ht="36" customHeight="1" spans="1:7">
      <c r="A41" s="304">
        <v>2116103</v>
      </c>
      <c r="B41" s="305" t="s">
        <v>2726</v>
      </c>
      <c r="C41" s="307"/>
      <c r="D41" s="307"/>
      <c r="E41" s="316" t="str">
        <f t="shared" si="0"/>
        <v/>
      </c>
      <c r="F41" s="317" t="str">
        <f t="shared" si="1"/>
        <v>否</v>
      </c>
      <c r="G41" s="293" t="str">
        <f t="shared" si="2"/>
        <v>项</v>
      </c>
    </row>
    <row r="42" ht="36" customHeight="1" spans="1:7">
      <c r="A42" s="304">
        <v>2116104</v>
      </c>
      <c r="B42" s="305" t="s">
        <v>2727</v>
      </c>
      <c r="C42" s="307"/>
      <c r="D42" s="307"/>
      <c r="E42" s="316" t="str">
        <f t="shared" si="0"/>
        <v/>
      </c>
      <c r="F42" s="317" t="str">
        <f t="shared" si="1"/>
        <v>否</v>
      </c>
      <c r="G42" s="293" t="str">
        <f t="shared" si="2"/>
        <v>项</v>
      </c>
    </row>
    <row r="43" ht="36" customHeight="1" spans="1:7">
      <c r="A43" s="300" t="s">
        <v>91</v>
      </c>
      <c r="B43" s="301" t="s">
        <v>2728</v>
      </c>
      <c r="C43" s="302">
        <v>149410</v>
      </c>
      <c r="D43" s="302">
        <v>76689</v>
      </c>
      <c r="E43" s="316">
        <f t="shared" si="0"/>
        <v>-0.487</v>
      </c>
      <c r="F43" s="317" t="str">
        <f t="shared" si="1"/>
        <v>是</v>
      </c>
      <c r="G43" s="293" t="str">
        <f t="shared" si="2"/>
        <v>类</v>
      </c>
    </row>
    <row r="44" ht="36" customHeight="1" spans="1:7">
      <c r="A44" s="300" t="s">
        <v>2729</v>
      </c>
      <c r="B44" s="301" t="s">
        <v>2730</v>
      </c>
      <c r="C44" s="302">
        <v>145325</v>
      </c>
      <c r="D44" s="302">
        <v>72089</v>
      </c>
      <c r="E44" s="316">
        <f t="shared" si="0"/>
        <v>-0.504</v>
      </c>
      <c r="F44" s="317" t="str">
        <f t="shared" si="1"/>
        <v>是</v>
      </c>
      <c r="G44" s="293" t="str">
        <f t="shared" si="2"/>
        <v>款</v>
      </c>
    </row>
    <row r="45" ht="36" customHeight="1" spans="1:7">
      <c r="A45" s="304" t="s">
        <v>2731</v>
      </c>
      <c r="B45" s="305" t="s">
        <v>2732</v>
      </c>
      <c r="C45" s="302"/>
      <c r="D45" s="306">
        <v>1300</v>
      </c>
      <c r="E45" s="316" t="str">
        <f t="shared" si="0"/>
        <v/>
      </c>
      <c r="F45" s="317" t="str">
        <f t="shared" si="1"/>
        <v>是</v>
      </c>
      <c r="G45" s="293" t="str">
        <f t="shared" si="2"/>
        <v>项</v>
      </c>
    </row>
    <row r="46" ht="36" customHeight="1" spans="1:7">
      <c r="A46" s="304" t="s">
        <v>2733</v>
      </c>
      <c r="B46" s="305" t="s">
        <v>2734</v>
      </c>
      <c r="C46" s="302">
        <v>0</v>
      </c>
      <c r="D46" s="306">
        <v>0</v>
      </c>
      <c r="E46" s="316" t="str">
        <f t="shared" si="0"/>
        <v/>
      </c>
      <c r="F46" s="317" t="str">
        <f t="shared" si="1"/>
        <v>否</v>
      </c>
      <c r="G46" s="293" t="str">
        <f t="shared" si="2"/>
        <v>项</v>
      </c>
    </row>
    <row r="47" ht="36" customHeight="1" spans="1:7">
      <c r="A47" s="304" t="s">
        <v>2735</v>
      </c>
      <c r="B47" s="305" t="s">
        <v>2736</v>
      </c>
      <c r="C47" s="302"/>
      <c r="D47" s="306">
        <v>0</v>
      </c>
      <c r="E47" s="316" t="str">
        <f t="shared" si="0"/>
        <v/>
      </c>
      <c r="F47" s="317" t="str">
        <f t="shared" si="1"/>
        <v>否</v>
      </c>
      <c r="G47" s="293" t="str">
        <f t="shared" si="2"/>
        <v>项</v>
      </c>
    </row>
    <row r="48" ht="36" customHeight="1" spans="1:7">
      <c r="A48" s="304" t="s">
        <v>2737</v>
      </c>
      <c r="B48" s="305" t="s">
        <v>2738</v>
      </c>
      <c r="C48" s="302"/>
      <c r="D48" s="306">
        <v>1280</v>
      </c>
      <c r="E48" s="316" t="str">
        <f t="shared" si="0"/>
        <v/>
      </c>
      <c r="F48" s="317" t="str">
        <f t="shared" si="1"/>
        <v>是</v>
      </c>
      <c r="G48" s="293" t="str">
        <f t="shared" si="2"/>
        <v>项</v>
      </c>
    </row>
    <row r="49" ht="36" customHeight="1" spans="1:7">
      <c r="A49" s="304" t="s">
        <v>2739</v>
      </c>
      <c r="B49" s="305" t="s">
        <v>2740</v>
      </c>
      <c r="C49" s="302"/>
      <c r="D49" s="306">
        <v>0</v>
      </c>
      <c r="E49" s="316" t="str">
        <f t="shared" si="0"/>
        <v/>
      </c>
      <c r="F49" s="317" t="str">
        <f t="shared" si="1"/>
        <v>否</v>
      </c>
      <c r="G49" s="293" t="str">
        <f t="shared" si="2"/>
        <v>项</v>
      </c>
    </row>
    <row r="50" ht="36" customHeight="1" spans="1:7">
      <c r="A50" s="304" t="s">
        <v>2741</v>
      </c>
      <c r="B50" s="305" t="s">
        <v>2742</v>
      </c>
      <c r="C50" s="302"/>
      <c r="D50" s="306">
        <v>0</v>
      </c>
      <c r="E50" s="316" t="str">
        <f t="shared" si="0"/>
        <v/>
      </c>
      <c r="F50" s="317" t="str">
        <f t="shared" si="1"/>
        <v>否</v>
      </c>
      <c r="G50" s="293" t="str">
        <f t="shared" si="2"/>
        <v>项</v>
      </c>
    </row>
    <row r="51" ht="36" customHeight="1" spans="1:7">
      <c r="A51" s="304" t="s">
        <v>2743</v>
      </c>
      <c r="B51" s="305" t="s">
        <v>2744</v>
      </c>
      <c r="C51" s="302"/>
      <c r="D51" s="306">
        <v>0</v>
      </c>
      <c r="E51" s="316" t="str">
        <f t="shared" si="0"/>
        <v/>
      </c>
      <c r="F51" s="317" t="str">
        <f t="shared" si="1"/>
        <v>否</v>
      </c>
      <c r="G51" s="293" t="str">
        <f t="shared" si="2"/>
        <v>项</v>
      </c>
    </row>
    <row r="52" ht="36" customHeight="1" spans="1:7">
      <c r="A52" s="304" t="s">
        <v>2745</v>
      </c>
      <c r="B52" s="305" t="s">
        <v>2746</v>
      </c>
      <c r="C52" s="302"/>
      <c r="D52" s="306">
        <v>0</v>
      </c>
      <c r="E52" s="316" t="str">
        <f t="shared" si="0"/>
        <v/>
      </c>
      <c r="F52" s="317" t="str">
        <f t="shared" si="1"/>
        <v>否</v>
      </c>
      <c r="G52" s="293" t="str">
        <f t="shared" si="2"/>
        <v>项</v>
      </c>
    </row>
    <row r="53" ht="36" customHeight="1" spans="1:7">
      <c r="A53" s="304" t="s">
        <v>2747</v>
      </c>
      <c r="B53" s="305" t="s">
        <v>2748</v>
      </c>
      <c r="C53" s="302"/>
      <c r="D53" s="306">
        <v>0</v>
      </c>
      <c r="E53" s="316" t="str">
        <f t="shared" si="0"/>
        <v/>
      </c>
      <c r="F53" s="317" t="str">
        <f t="shared" si="1"/>
        <v>否</v>
      </c>
      <c r="G53" s="293" t="str">
        <f t="shared" si="2"/>
        <v>项</v>
      </c>
    </row>
    <row r="54" ht="36" customHeight="1" spans="1:7">
      <c r="A54" s="304" t="s">
        <v>2749</v>
      </c>
      <c r="B54" s="305" t="s">
        <v>2750</v>
      </c>
      <c r="C54" s="302"/>
      <c r="D54" s="306">
        <v>0</v>
      </c>
      <c r="E54" s="316" t="str">
        <f t="shared" si="0"/>
        <v/>
      </c>
      <c r="F54" s="317" t="str">
        <f t="shared" si="1"/>
        <v>否</v>
      </c>
      <c r="G54" s="293" t="str">
        <f t="shared" si="2"/>
        <v>项</v>
      </c>
    </row>
    <row r="55" ht="36" customHeight="1" spans="1:7">
      <c r="A55" s="304" t="s">
        <v>2751</v>
      </c>
      <c r="B55" s="305" t="s">
        <v>2752</v>
      </c>
      <c r="C55" s="302"/>
      <c r="D55" s="306">
        <v>0</v>
      </c>
      <c r="E55" s="316" t="str">
        <f t="shared" si="0"/>
        <v/>
      </c>
      <c r="F55" s="317" t="str">
        <f t="shared" si="1"/>
        <v>否</v>
      </c>
      <c r="G55" s="293" t="str">
        <f t="shared" si="2"/>
        <v>项</v>
      </c>
    </row>
    <row r="56" ht="36" customHeight="1" spans="1:7">
      <c r="A56" s="304" t="s">
        <v>2753</v>
      </c>
      <c r="B56" s="303" t="s">
        <v>2754</v>
      </c>
      <c r="C56" s="302">
        <v>145325</v>
      </c>
      <c r="D56" s="306">
        <v>69509</v>
      </c>
      <c r="E56" s="316">
        <f t="shared" si="0"/>
        <v>-0.522</v>
      </c>
      <c r="F56" s="317" t="str">
        <f t="shared" si="1"/>
        <v>是</v>
      </c>
      <c r="G56" s="293" t="str">
        <f t="shared" si="2"/>
        <v>项</v>
      </c>
    </row>
    <row r="57" ht="36" customHeight="1" spans="1:7">
      <c r="A57" s="300" t="s">
        <v>2755</v>
      </c>
      <c r="B57" s="309" t="s">
        <v>2756</v>
      </c>
      <c r="C57" s="302"/>
      <c r="D57" s="306"/>
      <c r="E57" s="316" t="str">
        <f t="shared" si="0"/>
        <v/>
      </c>
      <c r="F57" s="317" t="str">
        <f t="shared" si="1"/>
        <v>否</v>
      </c>
      <c r="G57" s="293" t="str">
        <f t="shared" si="2"/>
        <v>款</v>
      </c>
    </row>
    <row r="58" ht="36" customHeight="1" spans="1:7">
      <c r="A58" s="304" t="s">
        <v>2757</v>
      </c>
      <c r="B58" s="305" t="s">
        <v>2732</v>
      </c>
      <c r="C58" s="302"/>
      <c r="D58" s="306"/>
      <c r="E58" s="316" t="str">
        <f t="shared" si="0"/>
        <v/>
      </c>
      <c r="F58" s="317" t="str">
        <f t="shared" si="1"/>
        <v>否</v>
      </c>
      <c r="G58" s="293" t="str">
        <f t="shared" si="2"/>
        <v>项</v>
      </c>
    </row>
    <row r="59" ht="36" customHeight="1" spans="1:7">
      <c r="A59" s="304" t="s">
        <v>2758</v>
      </c>
      <c r="B59" s="305" t="s">
        <v>2734</v>
      </c>
      <c r="C59" s="302"/>
      <c r="D59" s="306"/>
      <c r="E59" s="316" t="str">
        <f t="shared" si="0"/>
        <v/>
      </c>
      <c r="F59" s="317" t="str">
        <f t="shared" si="1"/>
        <v>否</v>
      </c>
      <c r="G59" s="293" t="str">
        <f t="shared" si="2"/>
        <v>项</v>
      </c>
    </row>
    <row r="60" ht="36" customHeight="1" spans="1:7">
      <c r="A60" s="304" t="s">
        <v>2759</v>
      </c>
      <c r="B60" s="305" t="s">
        <v>2760</v>
      </c>
      <c r="C60" s="307"/>
      <c r="D60" s="307"/>
      <c r="E60" s="316" t="str">
        <f t="shared" si="0"/>
        <v/>
      </c>
      <c r="F60" s="317" t="str">
        <f t="shared" si="1"/>
        <v>否</v>
      </c>
      <c r="G60" s="293" t="str">
        <f t="shared" si="2"/>
        <v>项</v>
      </c>
    </row>
    <row r="61" ht="36" customHeight="1" spans="1:7">
      <c r="A61" s="300" t="s">
        <v>2761</v>
      </c>
      <c r="B61" s="309" t="s">
        <v>2762</v>
      </c>
      <c r="C61" s="306"/>
      <c r="D61" s="306"/>
      <c r="E61" s="316" t="str">
        <f t="shared" si="0"/>
        <v/>
      </c>
      <c r="F61" s="317" t="str">
        <f t="shared" si="1"/>
        <v>否</v>
      </c>
      <c r="G61" s="293" t="str">
        <f t="shared" si="2"/>
        <v>款</v>
      </c>
    </row>
    <row r="62" ht="36" customHeight="1" spans="1:7">
      <c r="A62" s="300" t="s">
        <v>2763</v>
      </c>
      <c r="B62" s="309" t="s">
        <v>2764</v>
      </c>
      <c r="C62" s="306">
        <f>SUM(C63:C67)</f>
        <v>0</v>
      </c>
      <c r="D62" s="306">
        <f>SUM(D63:D67)</f>
        <v>0</v>
      </c>
      <c r="E62" s="316" t="str">
        <f t="shared" si="0"/>
        <v/>
      </c>
      <c r="F62" s="317" t="str">
        <f t="shared" si="1"/>
        <v>否</v>
      </c>
      <c r="G62" s="293" t="str">
        <f t="shared" si="2"/>
        <v>款</v>
      </c>
    </row>
    <row r="63" ht="36" customHeight="1" spans="1:7">
      <c r="A63" s="304" t="s">
        <v>2765</v>
      </c>
      <c r="B63" s="305" t="s">
        <v>2766</v>
      </c>
      <c r="C63" s="307"/>
      <c r="D63" s="307"/>
      <c r="E63" s="316" t="str">
        <f t="shared" si="0"/>
        <v/>
      </c>
      <c r="F63" s="317" t="str">
        <f t="shared" si="1"/>
        <v>否</v>
      </c>
      <c r="G63" s="293" t="str">
        <f t="shared" si="2"/>
        <v>项</v>
      </c>
    </row>
    <row r="64" ht="36" customHeight="1" spans="1:7">
      <c r="A64" s="304" t="s">
        <v>2767</v>
      </c>
      <c r="B64" s="305" t="s">
        <v>2768</v>
      </c>
      <c r="C64" s="307"/>
      <c r="D64" s="307"/>
      <c r="E64" s="316" t="str">
        <f t="shared" si="0"/>
        <v/>
      </c>
      <c r="F64" s="317" t="str">
        <f t="shared" si="1"/>
        <v>否</v>
      </c>
      <c r="G64" s="293" t="str">
        <f t="shared" si="2"/>
        <v>项</v>
      </c>
    </row>
    <row r="65" ht="36" customHeight="1" spans="1:7">
      <c r="A65" s="304" t="s">
        <v>2769</v>
      </c>
      <c r="B65" s="305" t="s">
        <v>2770</v>
      </c>
      <c r="C65" s="307"/>
      <c r="D65" s="307"/>
      <c r="E65" s="316" t="str">
        <f t="shared" si="0"/>
        <v/>
      </c>
      <c r="F65" s="317" t="str">
        <f t="shared" si="1"/>
        <v>否</v>
      </c>
      <c r="G65" s="293" t="str">
        <f t="shared" si="2"/>
        <v>项</v>
      </c>
    </row>
    <row r="66" ht="36" customHeight="1" spans="1:7">
      <c r="A66" s="304" t="s">
        <v>2771</v>
      </c>
      <c r="B66" s="305" t="s">
        <v>2772</v>
      </c>
      <c r="C66" s="307"/>
      <c r="D66" s="307"/>
      <c r="E66" s="316" t="str">
        <f t="shared" si="0"/>
        <v/>
      </c>
      <c r="F66" s="317" t="str">
        <f t="shared" si="1"/>
        <v>否</v>
      </c>
      <c r="G66" s="293" t="str">
        <f t="shared" si="2"/>
        <v>项</v>
      </c>
    </row>
    <row r="67" ht="36" customHeight="1" spans="1:7">
      <c r="A67" s="304" t="s">
        <v>2773</v>
      </c>
      <c r="B67" s="305" t="s">
        <v>2774</v>
      </c>
      <c r="C67" s="307"/>
      <c r="D67" s="307"/>
      <c r="E67" s="316" t="str">
        <f t="shared" si="0"/>
        <v/>
      </c>
      <c r="F67" s="317" t="str">
        <f t="shared" si="1"/>
        <v>否</v>
      </c>
      <c r="G67" s="293" t="str">
        <f t="shared" si="2"/>
        <v>项</v>
      </c>
    </row>
    <row r="68" ht="36" customHeight="1" spans="1:7">
      <c r="A68" s="300" t="s">
        <v>2775</v>
      </c>
      <c r="B68" s="309" t="s">
        <v>2776</v>
      </c>
      <c r="C68" s="302">
        <v>4085</v>
      </c>
      <c r="D68" s="306">
        <v>4600</v>
      </c>
      <c r="E68" s="316">
        <f t="shared" ref="E68:E131" si="3">IF(C68&gt;0,D68/C68-1,IF(C68&lt;0,-(D68/C68-1),""))</f>
        <v>0.126</v>
      </c>
      <c r="F68" s="317" t="str">
        <f t="shared" ref="F68:F131" si="4">IF(LEN(A68)=3,"是",IF(B68&lt;&gt;"",IF(SUM(C68:D68)&lt;&gt;0,"是","否"),"是"))</f>
        <v>是</v>
      </c>
      <c r="G68" s="293" t="str">
        <f t="shared" ref="G68:G131" si="5">IF(LEN(A68)=3,"类",IF(LEN(A68)=5,"款","项"))</f>
        <v>款</v>
      </c>
    </row>
    <row r="69" ht="36" customHeight="1" spans="1:7">
      <c r="A69" s="304" t="s">
        <v>2777</v>
      </c>
      <c r="B69" s="305" t="s">
        <v>2778</v>
      </c>
      <c r="C69" s="302"/>
      <c r="D69" s="306">
        <v>0</v>
      </c>
      <c r="E69" s="316" t="str">
        <f t="shared" si="3"/>
        <v/>
      </c>
      <c r="F69" s="317" t="str">
        <f t="shared" si="4"/>
        <v>否</v>
      </c>
      <c r="G69" s="293" t="str">
        <f t="shared" si="5"/>
        <v>项</v>
      </c>
    </row>
    <row r="70" ht="36" customHeight="1" spans="1:7">
      <c r="A70" s="304" t="s">
        <v>2779</v>
      </c>
      <c r="B70" s="305" t="s">
        <v>2780</v>
      </c>
      <c r="C70" s="302"/>
      <c r="D70" s="306">
        <v>0</v>
      </c>
      <c r="E70" s="316" t="str">
        <f t="shared" si="3"/>
        <v/>
      </c>
      <c r="F70" s="317" t="str">
        <f t="shared" si="4"/>
        <v>否</v>
      </c>
      <c r="G70" s="293" t="str">
        <f t="shared" si="5"/>
        <v>项</v>
      </c>
    </row>
    <row r="71" ht="36" customHeight="1" spans="1:7">
      <c r="A71" s="304" t="s">
        <v>2781</v>
      </c>
      <c r="B71" s="305" t="s">
        <v>2782</v>
      </c>
      <c r="C71" s="302">
        <v>4085</v>
      </c>
      <c r="D71" s="306">
        <v>4600</v>
      </c>
      <c r="E71" s="316">
        <f t="shared" si="3"/>
        <v>0.126</v>
      </c>
      <c r="F71" s="317" t="str">
        <f t="shared" si="4"/>
        <v>是</v>
      </c>
      <c r="G71" s="293" t="str">
        <f t="shared" si="5"/>
        <v>项</v>
      </c>
    </row>
    <row r="72" ht="36" customHeight="1" spans="1:7">
      <c r="A72" s="300" t="s">
        <v>2783</v>
      </c>
      <c r="B72" s="309" t="s">
        <v>2784</v>
      </c>
      <c r="C72" s="306">
        <f>SUM(C73:C75)</f>
        <v>0</v>
      </c>
      <c r="D72" s="306">
        <f>SUM(D73:D75)</f>
        <v>0</v>
      </c>
      <c r="E72" s="316" t="str">
        <f t="shared" si="3"/>
        <v/>
      </c>
      <c r="F72" s="317" t="str">
        <f t="shared" si="4"/>
        <v>否</v>
      </c>
      <c r="G72" s="293" t="str">
        <f t="shared" si="5"/>
        <v>款</v>
      </c>
    </row>
    <row r="73" ht="36" customHeight="1" spans="1:7">
      <c r="A73" s="304" t="s">
        <v>2785</v>
      </c>
      <c r="B73" s="305" t="s">
        <v>2732</v>
      </c>
      <c r="C73" s="307"/>
      <c r="D73" s="307"/>
      <c r="E73" s="316" t="str">
        <f t="shared" si="3"/>
        <v/>
      </c>
      <c r="F73" s="317" t="str">
        <f t="shared" si="4"/>
        <v>否</v>
      </c>
      <c r="G73" s="293" t="str">
        <f t="shared" si="5"/>
        <v>项</v>
      </c>
    </row>
    <row r="74" ht="36" customHeight="1" spans="1:7">
      <c r="A74" s="304" t="s">
        <v>2786</v>
      </c>
      <c r="B74" s="305" t="s">
        <v>2734</v>
      </c>
      <c r="C74" s="307"/>
      <c r="D74" s="307"/>
      <c r="E74" s="316" t="str">
        <f t="shared" si="3"/>
        <v/>
      </c>
      <c r="F74" s="317" t="str">
        <f t="shared" si="4"/>
        <v>否</v>
      </c>
      <c r="G74" s="293" t="str">
        <f t="shared" si="5"/>
        <v>项</v>
      </c>
    </row>
    <row r="75" ht="36" customHeight="1" spans="1:7">
      <c r="A75" s="304" t="s">
        <v>2787</v>
      </c>
      <c r="B75" s="305" t="s">
        <v>2788</v>
      </c>
      <c r="C75" s="307"/>
      <c r="D75" s="307"/>
      <c r="E75" s="316" t="str">
        <f t="shared" si="3"/>
        <v/>
      </c>
      <c r="F75" s="317" t="str">
        <f t="shared" si="4"/>
        <v>否</v>
      </c>
      <c r="G75" s="293" t="str">
        <f t="shared" si="5"/>
        <v>项</v>
      </c>
    </row>
    <row r="76" ht="36" customHeight="1" spans="1:7">
      <c r="A76" s="300" t="s">
        <v>2789</v>
      </c>
      <c r="B76" s="309" t="s">
        <v>2790</v>
      </c>
      <c r="C76" s="306">
        <f>SUM(C77:C79)</f>
        <v>0</v>
      </c>
      <c r="D76" s="306">
        <f>SUM(D77:D79)</f>
        <v>0</v>
      </c>
      <c r="E76" s="316" t="str">
        <f t="shared" si="3"/>
        <v/>
      </c>
      <c r="F76" s="317" t="str">
        <f t="shared" si="4"/>
        <v>否</v>
      </c>
      <c r="G76" s="293" t="str">
        <f t="shared" si="5"/>
        <v>款</v>
      </c>
    </row>
    <row r="77" ht="36" customHeight="1" spans="1:7">
      <c r="A77" s="304" t="s">
        <v>2791</v>
      </c>
      <c r="B77" s="305" t="s">
        <v>2732</v>
      </c>
      <c r="C77" s="307"/>
      <c r="D77" s="307"/>
      <c r="E77" s="316" t="str">
        <f t="shared" si="3"/>
        <v/>
      </c>
      <c r="F77" s="317" t="str">
        <f t="shared" si="4"/>
        <v>否</v>
      </c>
      <c r="G77" s="293" t="str">
        <f t="shared" si="5"/>
        <v>项</v>
      </c>
    </row>
    <row r="78" ht="36" customHeight="1" spans="1:7">
      <c r="A78" s="304" t="s">
        <v>2792</v>
      </c>
      <c r="B78" s="305" t="s">
        <v>2734</v>
      </c>
      <c r="C78" s="307"/>
      <c r="D78" s="307"/>
      <c r="E78" s="316" t="str">
        <f t="shared" si="3"/>
        <v/>
      </c>
      <c r="F78" s="317" t="str">
        <f t="shared" si="4"/>
        <v>否</v>
      </c>
      <c r="G78" s="293" t="str">
        <f t="shared" si="5"/>
        <v>项</v>
      </c>
    </row>
    <row r="79" ht="36" customHeight="1" spans="1:7">
      <c r="A79" s="304" t="s">
        <v>2793</v>
      </c>
      <c r="B79" s="305" t="s">
        <v>2794</v>
      </c>
      <c r="C79" s="307"/>
      <c r="D79" s="307"/>
      <c r="E79" s="316" t="str">
        <f t="shared" si="3"/>
        <v/>
      </c>
      <c r="F79" s="317" t="str">
        <f t="shared" si="4"/>
        <v>否</v>
      </c>
      <c r="G79" s="293" t="str">
        <f t="shared" si="5"/>
        <v>项</v>
      </c>
    </row>
    <row r="80" ht="36" customHeight="1" spans="1:7">
      <c r="A80" s="300" t="s">
        <v>2795</v>
      </c>
      <c r="B80" s="309" t="s">
        <v>2796</v>
      </c>
      <c r="C80" s="306">
        <f>SUM(C81:C85)</f>
        <v>0</v>
      </c>
      <c r="D80" s="306">
        <f>SUM(D81:D85)</f>
        <v>0</v>
      </c>
      <c r="E80" s="316" t="str">
        <f t="shared" si="3"/>
        <v/>
      </c>
      <c r="F80" s="317" t="str">
        <f t="shared" si="4"/>
        <v>否</v>
      </c>
      <c r="G80" s="293" t="str">
        <f t="shared" si="5"/>
        <v>款</v>
      </c>
    </row>
    <row r="81" ht="36" customHeight="1" spans="1:7">
      <c r="A81" s="304" t="s">
        <v>2797</v>
      </c>
      <c r="B81" s="305" t="s">
        <v>2766</v>
      </c>
      <c r="C81" s="307"/>
      <c r="D81" s="307"/>
      <c r="E81" s="316" t="str">
        <f t="shared" si="3"/>
        <v/>
      </c>
      <c r="F81" s="317" t="str">
        <f t="shared" si="4"/>
        <v>否</v>
      </c>
      <c r="G81" s="293" t="str">
        <f t="shared" si="5"/>
        <v>项</v>
      </c>
    </row>
    <row r="82" ht="36" customHeight="1" spans="1:7">
      <c r="A82" s="304" t="s">
        <v>2798</v>
      </c>
      <c r="B82" s="305" t="s">
        <v>2768</v>
      </c>
      <c r="C82" s="307"/>
      <c r="D82" s="307"/>
      <c r="E82" s="316" t="str">
        <f t="shared" si="3"/>
        <v/>
      </c>
      <c r="F82" s="317" t="str">
        <f t="shared" si="4"/>
        <v>否</v>
      </c>
      <c r="G82" s="293" t="str">
        <f t="shared" si="5"/>
        <v>项</v>
      </c>
    </row>
    <row r="83" ht="36" customHeight="1" spans="1:7">
      <c r="A83" s="304" t="s">
        <v>2799</v>
      </c>
      <c r="B83" s="305" t="s">
        <v>2770</v>
      </c>
      <c r="C83" s="307"/>
      <c r="D83" s="307"/>
      <c r="E83" s="316" t="str">
        <f t="shared" si="3"/>
        <v/>
      </c>
      <c r="F83" s="317" t="str">
        <f t="shared" si="4"/>
        <v>否</v>
      </c>
      <c r="G83" s="293" t="str">
        <f t="shared" si="5"/>
        <v>项</v>
      </c>
    </row>
    <row r="84" ht="36" customHeight="1" spans="1:7">
      <c r="A84" s="304" t="s">
        <v>2800</v>
      </c>
      <c r="B84" s="305" t="s">
        <v>2772</v>
      </c>
      <c r="C84" s="307"/>
      <c r="D84" s="307"/>
      <c r="E84" s="316" t="str">
        <f t="shared" si="3"/>
        <v/>
      </c>
      <c r="F84" s="317" t="str">
        <f t="shared" si="4"/>
        <v>否</v>
      </c>
      <c r="G84" s="293" t="str">
        <f t="shared" si="5"/>
        <v>项</v>
      </c>
    </row>
    <row r="85" ht="36" customHeight="1" spans="1:7">
      <c r="A85" s="304" t="s">
        <v>2801</v>
      </c>
      <c r="B85" s="305" t="s">
        <v>2802</v>
      </c>
      <c r="C85" s="307"/>
      <c r="D85" s="307"/>
      <c r="E85" s="316" t="str">
        <f t="shared" si="3"/>
        <v/>
      </c>
      <c r="F85" s="317" t="str">
        <f t="shared" si="4"/>
        <v>否</v>
      </c>
      <c r="G85" s="293" t="str">
        <f t="shared" si="5"/>
        <v>项</v>
      </c>
    </row>
    <row r="86" ht="36" customHeight="1" spans="1:7">
      <c r="A86" s="300" t="s">
        <v>2803</v>
      </c>
      <c r="B86" s="309" t="s">
        <v>2804</v>
      </c>
      <c r="C86" s="306">
        <f>SUM(C87:C88)</f>
        <v>0</v>
      </c>
      <c r="D86" s="306">
        <f>SUM(D87:D88)</f>
        <v>0</v>
      </c>
      <c r="E86" s="316" t="str">
        <f t="shared" si="3"/>
        <v/>
      </c>
      <c r="F86" s="317" t="str">
        <f t="shared" si="4"/>
        <v>否</v>
      </c>
      <c r="G86" s="293" t="str">
        <f t="shared" si="5"/>
        <v>款</v>
      </c>
    </row>
    <row r="87" ht="36" customHeight="1" spans="1:7">
      <c r="A87" s="304" t="s">
        <v>2805</v>
      </c>
      <c r="B87" s="305" t="s">
        <v>2778</v>
      </c>
      <c r="C87" s="307"/>
      <c r="D87" s="307"/>
      <c r="E87" s="316" t="str">
        <f t="shared" si="3"/>
        <v/>
      </c>
      <c r="F87" s="317" t="str">
        <f t="shared" si="4"/>
        <v>否</v>
      </c>
      <c r="G87" s="293" t="str">
        <f t="shared" si="5"/>
        <v>项</v>
      </c>
    </row>
    <row r="88" ht="36" customHeight="1" spans="1:7">
      <c r="A88" s="304" t="s">
        <v>2806</v>
      </c>
      <c r="B88" s="305" t="s">
        <v>2807</v>
      </c>
      <c r="C88" s="307"/>
      <c r="D88" s="307"/>
      <c r="E88" s="316" t="str">
        <f t="shared" si="3"/>
        <v/>
      </c>
      <c r="F88" s="317" t="str">
        <f t="shared" si="4"/>
        <v>否</v>
      </c>
      <c r="G88" s="293" t="str">
        <f t="shared" si="5"/>
        <v>项</v>
      </c>
    </row>
    <row r="89" ht="36" customHeight="1" spans="1:7">
      <c r="A89" s="300" t="s">
        <v>2808</v>
      </c>
      <c r="B89" s="309" t="s">
        <v>2809</v>
      </c>
      <c r="C89" s="306">
        <f>SUM(C90:C97)</f>
        <v>0</v>
      </c>
      <c r="D89" s="306">
        <f>SUM(D90:D97)</f>
        <v>0</v>
      </c>
      <c r="E89" s="316" t="str">
        <f t="shared" si="3"/>
        <v/>
      </c>
      <c r="F89" s="317" t="str">
        <f t="shared" si="4"/>
        <v>否</v>
      </c>
      <c r="G89" s="293" t="str">
        <f t="shared" si="5"/>
        <v>款</v>
      </c>
    </row>
    <row r="90" ht="36" customHeight="1" spans="1:7">
      <c r="A90" s="304" t="s">
        <v>2810</v>
      </c>
      <c r="B90" s="305" t="s">
        <v>2732</v>
      </c>
      <c r="C90" s="307"/>
      <c r="D90" s="307"/>
      <c r="E90" s="316" t="str">
        <f t="shared" si="3"/>
        <v/>
      </c>
      <c r="F90" s="317" t="str">
        <f t="shared" si="4"/>
        <v>否</v>
      </c>
      <c r="G90" s="293" t="str">
        <f t="shared" si="5"/>
        <v>项</v>
      </c>
    </row>
    <row r="91" ht="36" customHeight="1" spans="1:7">
      <c r="A91" s="304" t="s">
        <v>2811</v>
      </c>
      <c r="B91" s="305" t="s">
        <v>2734</v>
      </c>
      <c r="C91" s="307"/>
      <c r="D91" s="307"/>
      <c r="E91" s="316" t="str">
        <f t="shared" si="3"/>
        <v/>
      </c>
      <c r="F91" s="317" t="str">
        <f t="shared" si="4"/>
        <v>否</v>
      </c>
      <c r="G91" s="293" t="str">
        <f t="shared" si="5"/>
        <v>项</v>
      </c>
    </row>
    <row r="92" ht="36" customHeight="1" spans="1:7">
      <c r="A92" s="304" t="s">
        <v>2812</v>
      </c>
      <c r="B92" s="305" t="s">
        <v>2736</v>
      </c>
      <c r="C92" s="307"/>
      <c r="D92" s="307"/>
      <c r="E92" s="316" t="str">
        <f t="shared" si="3"/>
        <v/>
      </c>
      <c r="F92" s="317" t="str">
        <f t="shared" si="4"/>
        <v>否</v>
      </c>
      <c r="G92" s="293" t="str">
        <f t="shared" si="5"/>
        <v>项</v>
      </c>
    </row>
    <row r="93" ht="36" customHeight="1" spans="1:7">
      <c r="A93" s="304" t="s">
        <v>2813</v>
      </c>
      <c r="B93" s="305" t="s">
        <v>2738</v>
      </c>
      <c r="C93" s="307"/>
      <c r="D93" s="307"/>
      <c r="E93" s="316" t="str">
        <f t="shared" si="3"/>
        <v/>
      </c>
      <c r="F93" s="317" t="str">
        <f t="shared" si="4"/>
        <v>否</v>
      </c>
      <c r="G93" s="293" t="str">
        <f t="shared" si="5"/>
        <v>项</v>
      </c>
    </row>
    <row r="94" ht="36" customHeight="1" spans="1:7">
      <c r="A94" s="304" t="s">
        <v>2814</v>
      </c>
      <c r="B94" s="305" t="s">
        <v>2744</v>
      </c>
      <c r="C94" s="307"/>
      <c r="D94" s="307"/>
      <c r="E94" s="316" t="str">
        <f t="shared" si="3"/>
        <v/>
      </c>
      <c r="F94" s="317" t="str">
        <f t="shared" si="4"/>
        <v>否</v>
      </c>
      <c r="G94" s="293" t="str">
        <f t="shared" si="5"/>
        <v>项</v>
      </c>
    </row>
    <row r="95" ht="36" customHeight="1" spans="1:7">
      <c r="A95" s="304" t="s">
        <v>2815</v>
      </c>
      <c r="B95" s="305" t="s">
        <v>2748</v>
      </c>
      <c r="C95" s="307"/>
      <c r="D95" s="307"/>
      <c r="E95" s="316" t="str">
        <f t="shared" si="3"/>
        <v/>
      </c>
      <c r="F95" s="317" t="str">
        <f t="shared" si="4"/>
        <v>否</v>
      </c>
      <c r="G95" s="293" t="str">
        <f t="shared" si="5"/>
        <v>项</v>
      </c>
    </row>
    <row r="96" ht="36" customHeight="1" spans="1:7">
      <c r="A96" s="304" t="s">
        <v>2816</v>
      </c>
      <c r="B96" s="305" t="s">
        <v>2750</v>
      </c>
      <c r="C96" s="307"/>
      <c r="D96" s="307"/>
      <c r="E96" s="316" t="str">
        <f t="shared" si="3"/>
        <v/>
      </c>
      <c r="F96" s="317" t="str">
        <f t="shared" si="4"/>
        <v>否</v>
      </c>
      <c r="G96" s="293" t="str">
        <f t="shared" si="5"/>
        <v>项</v>
      </c>
    </row>
    <row r="97" ht="36" customHeight="1" spans="1:7">
      <c r="A97" s="304" t="s">
        <v>2817</v>
      </c>
      <c r="B97" s="305" t="s">
        <v>2818</v>
      </c>
      <c r="C97" s="307"/>
      <c r="D97" s="307"/>
      <c r="E97" s="316" t="str">
        <f t="shared" si="3"/>
        <v/>
      </c>
      <c r="F97" s="317" t="str">
        <f t="shared" si="4"/>
        <v>否</v>
      </c>
      <c r="G97" s="293" t="str">
        <f t="shared" si="5"/>
        <v>项</v>
      </c>
    </row>
    <row r="98" ht="36" customHeight="1" spans="1:7">
      <c r="A98" s="300" t="s">
        <v>93</v>
      </c>
      <c r="B98" s="301" t="s">
        <v>2819</v>
      </c>
      <c r="C98" s="310"/>
      <c r="D98" s="310">
        <v>782</v>
      </c>
      <c r="E98" s="316" t="str">
        <f t="shared" si="3"/>
        <v/>
      </c>
      <c r="F98" s="317" t="str">
        <f t="shared" si="4"/>
        <v>是</v>
      </c>
      <c r="G98" s="293" t="str">
        <f t="shared" si="5"/>
        <v>类</v>
      </c>
    </row>
    <row r="99" ht="36" customHeight="1" spans="1:7">
      <c r="A99" s="300" t="s">
        <v>2820</v>
      </c>
      <c r="B99" s="301" t="s">
        <v>2821</v>
      </c>
      <c r="C99" s="310"/>
      <c r="D99" s="310">
        <v>782</v>
      </c>
      <c r="E99" s="316" t="str">
        <f t="shared" si="3"/>
        <v/>
      </c>
      <c r="F99" s="317" t="str">
        <f t="shared" si="4"/>
        <v>是</v>
      </c>
      <c r="G99" s="293" t="str">
        <f t="shared" si="5"/>
        <v>款</v>
      </c>
    </row>
    <row r="100" ht="36" customHeight="1" spans="1:7">
      <c r="A100" s="304" t="s">
        <v>2822</v>
      </c>
      <c r="B100" s="305" t="s">
        <v>2702</v>
      </c>
      <c r="C100" s="307"/>
      <c r="D100" s="307">
        <v>0</v>
      </c>
      <c r="E100" s="316" t="str">
        <f t="shared" si="3"/>
        <v/>
      </c>
      <c r="F100" s="317" t="str">
        <f t="shared" si="4"/>
        <v>否</v>
      </c>
      <c r="G100" s="293" t="str">
        <f t="shared" si="5"/>
        <v>项</v>
      </c>
    </row>
    <row r="101" ht="36" customHeight="1" spans="1:7">
      <c r="A101" s="304" t="s">
        <v>2823</v>
      </c>
      <c r="B101" s="305" t="s">
        <v>2824</v>
      </c>
      <c r="C101" s="307"/>
      <c r="D101" s="307">
        <v>0</v>
      </c>
      <c r="E101" s="316" t="str">
        <f t="shared" si="3"/>
        <v/>
      </c>
      <c r="F101" s="317" t="str">
        <f t="shared" si="4"/>
        <v>否</v>
      </c>
      <c r="G101" s="293" t="str">
        <f t="shared" si="5"/>
        <v>项</v>
      </c>
    </row>
    <row r="102" ht="36" customHeight="1" spans="1:7">
      <c r="A102" s="304" t="s">
        <v>2825</v>
      </c>
      <c r="B102" s="305" t="s">
        <v>2826</v>
      </c>
      <c r="C102" s="307"/>
      <c r="D102" s="307">
        <v>0</v>
      </c>
      <c r="E102" s="316" t="str">
        <f t="shared" si="3"/>
        <v/>
      </c>
      <c r="F102" s="317" t="str">
        <f t="shared" si="4"/>
        <v>否</v>
      </c>
      <c r="G102" s="293" t="str">
        <f t="shared" si="5"/>
        <v>项</v>
      </c>
    </row>
    <row r="103" ht="36" customHeight="1" spans="1:7">
      <c r="A103" s="304" t="s">
        <v>2827</v>
      </c>
      <c r="B103" s="303" t="s">
        <v>2828</v>
      </c>
      <c r="C103" s="308"/>
      <c r="D103" s="308">
        <v>782</v>
      </c>
      <c r="E103" s="316" t="str">
        <f t="shared" si="3"/>
        <v/>
      </c>
      <c r="F103" s="317" t="str">
        <f t="shared" si="4"/>
        <v>是</v>
      </c>
      <c r="G103" s="293" t="str">
        <f t="shared" si="5"/>
        <v>项</v>
      </c>
    </row>
    <row r="104" ht="36" customHeight="1" spans="1:7">
      <c r="A104" s="300" t="s">
        <v>2829</v>
      </c>
      <c r="B104" s="309" t="s">
        <v>2830</v>
      </c>
      <c r="C104" s="306">
        <f>SUM(C105:C108)</f>
        <v>0</v>
      </c>
      <c r="D104" s="306">
        <f>SUM(D105:D108)</f>
        <v>0</v>
      </c>
      <c r="E104" s="316" t="str">
        <f t="shared" si="3"/>
        <v/>
      </c>
      <c r="F104" s="317" t="str">
        <f t="shared" si="4"/>
        <v>否</v>
      </c>
      <c r="G104" s="293" t="str">
        <f t="shared" si="5"/>
        <v>款</v>
      </c>
    </row>
    <row r="105" ht="36" customHeight="1" spans="1:7">
      <c r="A105" s="304" t="s">
        <v>2831</v>
      </c>
      <c r="B105" s="305" t="s">
        <v>2702</v>
      </c>
      <c r="C105" s="307"/>
      <c r="D105" s="307"/>
      <c r="E105" s="316" t="str">
        <f t="shared" si="3"/>
        <v/>
      </c>
      <c r="F105" s="317" t="str">
        <f t="shared" si="4"/>
        <v>否</v>
      </c>
      <c r="G105" s="293" t="str">
        <f t="shared" si="5"/>
        <v>项</v>
      </c>
    </row>
    <row r="106" ht="36" customHeight="1" spans="1:7">
      <c r="A106" s="304" t="s">
        <v>2832</v>
      </c>
      <c r="B106" s="305" t="s">
        <v>2824</v>
      </c>
      <c r="C106" s="307"/>
      <c r="D106" s="307"/>
      <c r="E106" s="316" t="str">
        <f t="shared" si="3"/>
        <v/>
      </c>
      <c r="F106" s="317" t="str">
        <f t="shared" si="4"/>
        <v>否</v>
      </c>
      <c r="G106" s="293" t="str">
        <f t="shared" si="5"/>
        <v>项</v>
      </c>
    </row>
    <row r="107" ht="36" customHeight="1" spans="1:7">
      <c r="A107" s="304" t="s">
        <v>2833</v>
      </c>
      <c r="B107" s="305" t="s">
        <v>2834</v>
      </c>
      <c r="C107" s="307"/>
      <c r="D107" s="307"/>
      <c r="E107" s="316" t="str">
        <f t="shared" si="3"/>
        <v/>
      </c>
      <c r="F107" s="317" t="str">
        <f t="shared" si="4"/>
        <v>否</v>
      </c>
      <c r="G107" s="293" t="str">
        <f t="shared" si="5"/>
        <v>项</v>
      </c>
    </row>
    <row r="108" ht="36" customHeight="1" spans="1:7">
      <c r="A108" s="304" t="s">
        <v>2835</v>
      </c>
      <c r="B108" s="305" t="s">
        <v>2836</v>
      </c>
      <c r="C108" s="307"/>
      <c r="D108" s="307"/>
      <c r="E108" s="316" t="str">
        <f t="shared" si="3"/>
        <v/>
      </c>
      <c r="F108" s="317" t="str">
        <f t="shared" si="4"/>
        <v>否</v>
      </c>
      <c r="G108" s="293" t="str">
        <f t="shared" si="5"/>
        <v>项</v>
      </c>
    </row>
    <row r="109" ht="36" customHeight="1" spans="1:7">
      <c r="A109" s="300" t="s">
        <v>2837</v>
      </c>
      <c r="B109" s="301" t="s">
        <v>2838</v>
      </c>
      <c r="C109" s="310"/>
      <c r="D109" s="310"/>
      <c r="E109" s="316" t="str">
        <f t="shared" si="3"/>
        <v/>
      </c>
      <c r="F109" s="317" t="str">
        <f t="shared" si="4"/>
        <v>否</v>
      </c>
      <c r="G109" s="293" t="str">
        <f t="shared" si="5"/>
        <v>款</v>
      </c>
    </row>
    <row r="110" ht="36" customHeight="1" spans="1:7">
      <c r="A110" s="304" t="s">
        <v>2839</v>
      </c>
      <c r="B110" s="305" t="s">
        <v>2840</v>
      </c>
      <c r="C110" s="307"/>
      <c r="D110" s="307"/>
      <c r="E110" s="316" t="str">
        <f t="shared" si="3"/>
        <v/>
      </c>
      <c r="F110" s="317" t="str">
        <f t="shared" si="4"/>
        <v>否</v>
      </c>
      <c r="G110" s="293" t="str">
        <f t="shared" si="5"/>
        <v>项</v>
      </c>
    </row>
    <row r="111" ht="36" customHeight="1" spans="1:7">
      <c r="A111" s="304" t="s">
        <v>2841</v>
      </c>
      <c r="B111" s="305" t="s">
        <v>2842</v>
      </c>
      <c r="C111" s="307"/>
      <c r="D111" s="307"/>
      <c r="E111" s="316" t="str">
        <f t="shared" si="3"/>
        <v/>
      </c>
      <c r="F111" s="317" t="str">
        <f t="shared" si="4"/>
        <v>否</v>
      </c>
      <c r="G111" s="293" t="str">
        <f t="shared" si="5"/>
        <v>项</v>
      </c>
    </row>
    <row r="112" ht="36" customHeight="1" spans="1:7">
      <c r="A112" s="304" t="s">
        <v>2843</v>
      </c>
      <c r="B112" s="305" t="s">
        <v>2844</v>
      </c>
      <c r="C112" s="307"/>
      <c r="D112" s="307"/>
      <c r="E112" s="316" t="str">
        <f t="shared" si="3"/>
        <v/>
      </c>
      <c r="F112" s="317" t="str">
        <f t="shared" si="4"/>
        <v>否</v>
      </c>
      <c r="G112" s="293" t="str">
        <f t="shared" si="5"/>
        <v>项</v>
      </c>
    </row>
    <row r="113" ht="36" customHeight="1" spans="1:7">
      <c r="A113" s="304" t="s">
        <v>2845</v>
      </c>
      <c r="B113" s="303" t="s">
        <v>2846</v>
      </c>
      <c r="C113" s="308"/>
      <c r="D113" s="308"/>
      <c r="E113" s="316" t="str">
        <f t="shared" si="3"/>
        <v/>
      </c>
      <c r="F113" s="317" t="str">
        <f t="shared" si="4"/>
        <v>否</v>
      </c>
      <c r="G113" s="293" t="str">
        <f t="shared" si="5"/>
        <v>项</v>
      </c>
    </row>
    <row r="114" ht="36" customHeight="1" spans="1:7">
      <c r="A114" s="318">
        <v>21370</v>
      </c>
      <c r="B114" s="309" t="s">
        <v>2847</v>
      </c>
      <c r="C114" s="306">
        <f>SUM(C115:C116)</f>
        <v>0</v>
      </c>
      <c r="D114" s="306">
        <f>SUM(D115:D116)</f>
        <v>0</v>
      </c>
      <c r="E114" s="316" t="str">
        <f t="shared" si="3"/>
        <v/>
      </c>
      <c r="F114" s="317" t="str">
        <f t="shared" si="4"/>
        <v>否</v>
      </c>
      <c r="G114" s="293" t="str">
        <f t="shared" si="5"/>
        <v>款</v>
      </c>
    </row>
    <row r="115" ht="36" customHeight="1" spans="1:7">
      <c r="A115" s="319">
        <v>2137001</v>
      </c>
      <c r="B115" s="305" t="s">
        <v>2702</v>
      </c>
      <c r="C115" s="307"/>
      <c r="D115" s="307"/>
      <c r="E115" s="316" t="str">
        <f t="shared" si="3"/>
        <v/>
      </c>
      <c r="F115" s="317" t="str">
        <f t="shared" si="4"/>
        <v>否</v>
      </c>
      <c r="G115" s="293" t="str">
        <f t="shared" si="5"/>
        <v>项</v>
      </c>
    </row>
    <row r="116" ht="36" customHeight="1" spans="1:7">
      <c r="A116" s="319">
        <v>2137099</v>
      </c>
      <c r="B116" s="305" t="s">
        <v>2848</v>
      </c>
      <c r="C116" s="307"/>
      <c r="D116" s="307"/>
      <c r="E116" s="316" t="str">
        <f t="shared" si="3"/>
        <v/>
      </c>
      <c r="F116" s="317" t="str">
        <f t="shared" si="4"/>
        <v>否</v>
      </c>
      <c r="G116" s="293" t="str">
        <f t="shared" si="5"/>
        <v>项</v>
      </c>
    </row>
    <row r="117" ht="36" customHeight="1" spans="1:7">
      <c r="A117" s="318">
        <v>21371</v>
      </c>
      <c r="B117" s="309" t="s">
        <v>2849</v>
      </c>
      <c r="C117" s="306">
        <f>SUM(C118:C121)</f>
        <v>0</v>
      </c>
      <c r="D117" s="306">
        <f>SUM(D118:D121)</f>
        <v>0</v>
      </c>
      <c r="E117" s="316" t="str">
        <f t="shared" si="3"/>
        <v/>
      </c>
      <c r="F117" s="317" t="str">
        <f t="shared" si="4"/>
        <v>否</v>
      </c>
      <c r="G117" s="293" t="str">
        <f t="shared" si="5"/>
        <v>款</v>
      </c>
    </row>
    <row r="118" ht="36" customHeight="1" spans="1:7">
      <c r="A118" s="319">
        <v>2137101</v>
      </c>
      <c r="B118" s="305" t="s">
        <v>2840</v>
      </c>
      <c r="C118" s="307"/>
      <c r="D118" s="307"/>
      <c r="E118" s="316" t="str">
        <f t="shared" si="3"/>
        <v/>
      </c>
      <c r="F118" s="317" t="str">
        <f t="shared" si="4"/>
        <v>否</v>
      </c>
      <c r="G118" s="293" t="str">
        <f t="shared" si="5"/>
        <v>项</v>
      </c>
    </row>
    <row r="119" ht="36" customHeight="1" spans="1:7">
      <c r="A119" s="319">
        <v>2137102</v>
      </c>
      <c r="B119" s="305" t="s">
        <v>2850</v>
      </c>
      <c r="C119" s="307"/>
      <c r="D119" s="307"/>
      <c r="E119" s="316" t="str">
        <f t="shared" si="3"/>
        <v/>
      </c>
      <c r="F119" s="317" t="str">
        <f t="shared" si="4"/>
        <v>否</v>
      </c>
      <c r="G119" s="293" t="str">
        <f t="shared" si="5"/>
        <v>项</v>
      </c>
    </row>
    <row r="120" ht="36" customHeight="1" spans="1:7">
      <c r="A120" s="319">
        <v>2137103</v>
      </c>
      <c r="B120" s="305" t="s">
        <v>2844</v>
      </c>
      <c r="C120" s="307"/>
      <c r="D120" s="307"/>
      <c r="E120" s="316" t="str">
        <f t="shared" si="3"/>
        <v/>
      </c>
      <c r="F120" s="317" t="str">
        <f t="shared" si="4"/>
        <v>否</v>
      </c>
      <c r="G120" s="293" t="str">
        <f t="shared" si="5"/>
        <v>项</v>
      </c>
    </row>
    <row r="121" ht="36" customHeight="1" spans="1:7">
      <c r="A121" s="319">
        <v>2137199</v>
      </c>
      <c r="B121" s="305" t="s">
        <v>2851</v>
      </c>
      <c r="C121" s="307"/>
      <c r="D121" s="307"/>
      <c r="E121" s="316" t="str">
        <f t="shared" si="3"/>
        <v/>
      </c>
      <c r="F121" s="317" t="str">
        <f t="shared" si="4"/>
        <v>否</v>
      </c>
      <c r="G121" s="293" t="str">
        <f t="shared" si="5"/>
        <v>项</v>
      </c>
    </row>
    <row r="122" ht="36" customHeight="1" spans="1:7">
      <c r="A122" s="300" t="s">
        <v>95</v>
      </c>
      <c r="B122" s="301" t="s">
        <v>2852</v>
      </c>
      <c r="C122" s="310"/>
      <c r="D122" s="310"/>
      <c r="E122" s="316" t="str">
        <f t="shared" si="3"/>
        <v/>
      </c>
      <c r="F122" s="317" t="str">
        <f t="shared" si="4"/>
        <v>是</v>
      </c>
      <c r="G122" s="293" t="str">
        <f t="shared" si="5"/>
        <v>类</v>
      </c>
    </row>
    <row r="123" ht="36" customHeight="1" spans="1:7">
      <c r="A123" s="300" t="s">
        <v>2853</v>
      </c>
      <c r="B123" s="309" t="s">
        <v>2854</v>
      </c>
      <c r="C123" s="306">
        <f>SUM(C124:C127)</f>
        <v>0</v>
      </c>
      <c r="D123" s="306">
        <f>SUM(D124:D127)</f>
        <v>0</v>
      </c>
      <c r="E123" s="316" t="str">
        <f t="shared" si="3"/>
        <v/>
      </c>
      <c r="F123" s="317" t="str">
        <f t="shared" si="4"/>
        <v>否</v>
      </c>
      <c r="G123" s="293" t="str">
        <f t="shared" si="5"/>
        <v>款</v>
      </c>
    </row>
    <row r="124" ht="36" customHeight="1" spans="1:7">
      <c r="A124" s="304" t="s">
        <v>2855</v>
      </c>
      <c r="B124" s="305" t="s">
        <v>2856</v>
      </c>
      <c r="C124" s="307"/>
      <c r="D124" s="307"/>
      <c r="E124" s="316" t="str">
        <f t="shared" si="3"/>
        <v/>
      </c>
      <c r="F124" s="317" t="str">
        <f t="shared" si="4"/>
        <v>否</v>
      </c>
      <c r="G124" s="293" t="str">
        <f t="shared" si="5"/>
        <v>项</v>
      </c>
    </row>
    <row r="125" ht="36" customHeight="1" spans="1:7">
      <c r="A125" s="304" t="s">
        <v>2857</v>
      </c>
      <c r="B125" s="305" t="s">
        <v>2858</v>
      </c>
      <c r="C125" s="307"/>
      <c r="D125" s="307"/>
      <c r="E125" s="316" t="str">
        <f t="shared" si="3"/>
        <v/>
      </c>
      <c r="F125" s="317" t="str">
        <f t="shared" si="4"/>
        <v>否</v>
      </c>
      <c r="G125" s="293" t="str">
        <f t="shared" si="5"/>
        <v>项</v>
      </c>
    </row>
    <row r="126" ht="36" customHeight="1" spans="1:7">
      <c r="A126" s="304" t="s">
        <v>2859</v>
      </c>
      <c r="B126" s="305" t="s">
        <v>2860</v>
      </c>
      <c r="C126" s="307"/>
      <c r="D126" s="307"/>
      <c r="E126" s="316" t="str">
        <f t="shared" si="3"/>
        <v/>
      </c>
      <c r="F126" s="317" t="str">
        <f t="shared" si="4"/>
        <v>否</v>
      </c>
      <c r="G126" s="293" t="str">
        <f t="shared" si="5"/>
        <v>项</v>
      </c>
    </row>
    <row r="127" ht="36" customHeight="1" spans="1:7">
      <c r="A127" s="304" t="s">
        <v>2861</v>
      </c>
      <c r="B127" s="305" t="s">
        <v>2862</v>
      </c>
      <c r="C127" s="307"/>
      <c r="D127" s="307"/>
      <c r="E127" s="316" t="str">
        <f t="shared" si="3"/>
        <v/>
      </c>
      <c r="F127" s="317" t="str">
        <f t="shared" si="4"/>
        <v>否</v>
      </c>
      <c r="G127" s="293" t="str">
        <f t="shared" si="5"/>
        <v>项</v>
      </c>
    </row>
    <row r="128" ht="36" customHeight="1" spans="1:7">
      <c r="A128" s="300" t="s">
        <v>2863</v>
      </c>
      <c r="B128" s="301" t="s">
        <v>2864</v>
      </c>
      <c r="C128" s="310"/>
      <c r="D128" s="310"/>
      <c r="E128" s="316" t="str">
        <f t="shared" si="3"/>
        <v/>
      </c>
      <c r="F128" s="317" t="str">
        <f t="shared" si="4"/>
        <v>否</v>
      </c>
      <c r="G128" s="293" t="str">
        <f t="shared" si="5"/>
        <v>款</v>
      </c>
    </row>
    <row r="129" ht="36" customHeight="1" spans="1:7">
      <c r="A129" s="304" t="s">
        <v>2865</v>
      </c>
      <c r="B129" s="305" t="s">
        <v>2860</v>
      </c>
      <c r="C129" s="307"/>
      <c r="D129" s="307"/>
      <c r="E129" s="316" t="str">
        <f t="shared" si="3"/>
        <v/>
      </c>
      <c r="F129" s="317" t="str">
        <f t="shared" si="4"/>
        <v>否</v>
      </c>
      <c r="G129" s="293" t="str">
        <f t="shared" si="5"/>
        <v>项</v>
      </c>
    </row>
    <row r="130" ht="36" customHeight="1" spans="1:7">
      <c r="A130" s="304" t="s">
        <v>2866</v>
      </c>
      <c r="B130" s="305" t="s">
        <v>2867</v>
      </c>
      <c r="C130" s="307"/>
      <c r="D130" s="307"/>
      <c r="E130" s="316" t="str">
        <f t="shared" si="3"/>
        <v/>
      </c>
      <c r="F130" s="317" t="str">
        <f t="shared" si="4"/>
        <v>否</v>
      </c>
      <c r="G130" s="293" t="str">
        <f t="shared" si="5"/>
        <v>项</v>
      </c>
    </row>
    <row r="131" ht="36" customHeight="1" spans="1:7">
      <c r="A131" s="304" t="s">
        <v>2868</v>
      </c>
      <c r="B131" s="305" t="s">
        <v>2869</v>
      </c>
      <c r="C131" s="307"/>
      <c r="D131" s="307"/>
      <c r="E131" s="316" t="str">
        <f t="shared" si="3"/>
        <v/>
      </c>
      <c r="F131" s="317" t="str">
        <f t="shared" si="4"/>
        <v>否</v>
      </c>
      <c r="G131" s="293" t="str">
        <f t="shared" si="5"/>
        <v>项</v>
      </c>
    </row>
    <row r="132" ht="36" customHeight="1" spans="1:7">
      <c r="A132" s="304" t="s">
        <v>2870</v>
      </c>
      <c r="B132" s="303" t="s">
        <v>2871</v>
      </c>
      <c r="C132" s="308"/>
      <c r="D132" s="308"/>
      <c r="E132" s="316" t="str">
        <f t="shared" ref="E132:E195" si="6">IF(C132&gt;0,D132/C132-1,IF(C132&lt;0,-(D132/C132-1),""))</f>
        <v/>
      </c>
      <c r="F132" s="317" t="str">
        <f t="shared" ref="F132:F195" si="7">IF(LEN(A132)=3,"是",IF(B132&lt;&gt;"",IF(SUM(C132:D132)&lt;&gt;0,"是","否"),"是"))</f>
        <v>否</v>
      </c>
      <c r="G132" s="293" t="str">
        <f t="shared" ref="G132:G195" si="8">IF(LEN(A132)=3,"类",IF(LEN(A132)=5,"款","项"))</f>
        <v>项</v>
      </c>
    </row>
    <row r="133" ht="36" customHeight="1" spans="1:7">
      <c r="A133" s="300" t="s">
        <v>2872</v>
      </c>
      <c r="B133" s="301" t="s">
        <v>2873</v>
      </c>
      <c r="C133" s="310"/>
      <c r="D133" s="310"/>
      <c r="E133" s="316" t="str">
        <f t="shared" si="6"/>
        <v/>
      </c>
      <c r="F133" s="317" t="str">
        <f t="shared" si="7"/>
        <v>否</v>
      </c>
      <c r="G133" s="293" t="str">
        <f t="shared" si="8"/>
        <v>款</v>
      </c>
    </row>
    <row r="134" ht="36" customHeight="1" spans="1:7">
      <c r="A134" s="304" t="s">
        <v>2874</v>
      </c>
      <c r="B134" s="305" t="s">
        <v>2875</v>
      </c>
      <c r="C134" s="307"/>
      <c r="D134" s="307"/>
      <c r="E134" s="316" t="str">
        <f t="shared" si="6"/>
        <v/>
      </c>
      <c r="F134" s="317" t="str">
        <f t="shared" si="7"/>
        <v>否</v>
      </c>
      <c r="G134" s="293" t="str">
        <f t="shared" si="8"/>
        <v>项</v>
      </c>
    </row>
    <row r="135" ht="36" customHeight="1" spans="1:7">
      <c r="A135" s="304" t="s">
        <v>2876</v>
      </c>
      <c r="B135" s="303" t="s">
        <v>2877</v>
      </c>
      <c r="C135" s="308"/>
      <c r="D135" s="308"/>
      <c r="E135" s="316" t="str">
        <f t="shared" si="6"/>
        <v/>
      </c>
      <c r="F135" s="317" t="str">
        <f t="shared" si="7"/>
        <v>否</v>
      </c>
      <c r="G135" s="293" t="str">
        <f t="shared" si="8"/>
        <v>项</v>
      </c>
    </row>
    <row r="136" ht="36" customHeight="1" spans="1:7">
      <c r="A136" s="304" t="s">
        <v>2878</v>
      </c>
      <c r="B136" s="303" t="s">
        <v>2879</v>
      </c>
      <c r="C136" s="308"/>
      <c r="D136" s="308"/>
      <c r="E136" s="316" t="str">
        <f t="shared" si="6"/>
        <v/>
      </c>
      <c r="F136" s="317" t="str">
        <f t="shared" si="7"/>
        <v>否</v>
      </c>
      <c r="G136" s="293" t="str">
        <f t="shared" si="8"/>
        <v>项</v>
      </c>
    </row>
    <row r="137" ht="36" customHeight="1" spans="1:7">
      <c r="A137" s="304" t="s">
        <v>2880</v>
      </c>
      <c r="B137" s="305" t="s">
        <v>2881</v>
      </c>
      <c r="C137" s="307"/>
      <c r="D137" s="307"/>
      <c r="E137" s="316" t="str">
        <f t="shared" si="6"/>
        <v/>
      </c>
      <c r="F137" s="317" t="str">
        <f t="shared" si="7"/>
        <v>否</v>
      </c>
      <c r="G137" s="293" t="str">
        <f t="shared" si="8"/>
        <v>项</v>
      </c>
    </row>
    <row r="138" ht="36" customHeight="1" spans="1:7">
      <c r="A138" s="300" t="s">
        <v>2882</v>
      </c>
      <c r="B138" s="309" t="s">
        <v>2883</v>
      </c>
      <c r="C138" s="306">
        <f>SUM(C139:C146)</f>
        <v>0</v>
      </c>
      <c r="D138" s="306">
        <f>SUM(D139:D146)</f>
        <v>0</v>
      </c>
      <c r="E138" s="316" t="str">
        <f t="shared" si="6"/>
        <v/>
      </c>
      <c r="F138" s="317" t="str">
        <f t="shared" si="7"/>
        <v>否</v>
      </c>
      <c r="G138" s="293" t="str">
        <f t="shared" si="8"/>
        <v>款</v>
      </c>
    </row>
    <row r="139" ht="36" customHeight="1" spans="1:7">
      <c r="A139" s="304" t="s">
        <v>2884</v>
      </c>
      <c r="B139" s="305" t="s">
        <v>2885</v>
      </c>
      <c r="C139" s="307"/>
      <c r="D139" s="307"/>
      <c r="E139" s="316" t="str">
        <f t="shared" si="6"/>
        <v/>
      </c>
      <c r="F139" s="317" t="str">
        <f t="shared" si="7"/>
        <v>否</v>
      </c>
      <c r="G139" s="293" t="str">
        <f t="shared" si="8"/>
        <v>项</v>
      </c>
    </row>
    <row r="140" ht="36" customHeight="1" spans="1:7">
      <c r="A140" s="304" t="s">
        <v>2886</v>
      </c>
      <c r="B140" s="305" t="s">
        <v>2887</v>
      </c>
      <c r="C140" s="307"/>
      <c r="D140" s="307"/>
      <c r="E140" s="316" t="str">
        <f t="shared" si="6"/>
        <v/>
      </c>
      <c r="F140" s="317" t="str">
        <f t="shared" si="7"/>
        <v>否</v>
      </c>
      <c r="G140" s="293" t="str">
        <f t="shared" si="8"/>
        <v>项</v>
      </c>
    </row>
    <row r="141" ht="36" customHeight="1" spans="1:7">
      <c r="A141" s="304" t="s">
        <v>2888</v>
      </c>
      <c r="B141" s="305" t="s">
        <v>2889</v>
      </c>
      <c r="C141" s="307"/>
      <c r="D141" s="307"/>
      <c r="E141" s="316" t="str">
        <f t="shared" si="6"/>
        <v/>
      </c>
      <c r="F141" s="317" t="str">
        <f t="shared" si="7"/>
        <v>否</v>
      </c>
      <c r="G141" s="293" t="str">
        <f t="shared" si="8"/>
        <v>项</v>
      </c>
    </row>
    <row r="142" ht="36" customHeight="1" spans="1:7">
      <c r="A142" s="304" t="s">
        <v>2890</v>
      </c>
      <c r="B142" s="305" t="s">
        <v>2891</v>
      </c>
      <c r="C142" s="307"/>
      <c r="D142" s="307"/>
      <c r="E142" s="316" t="str">
        <f t="shared" si="6"/>
        <v/>
      </c>
      <c r="F142" s="317" t="str">
        <f t="shared" si="7"/>
        <v>否</v>
      </c>
      <c r="G142" s="293" t="str">
        <f t="shared" si="8"/>
        <v>项</v>
      </c>
    </row>
    <row r="143" ht="36" customHeight="1" spans="1:7">
      <c r="A143" s="304" t="s">
        <v>2892</v>
      </c>
      <c r="B143" s="305" t="s">
        <v>2893</v>
      </c>
      <c r="C143" s="307"/>
      <c r="D143" s="307"/>
      <c r="E143" s="316" t="str">
        <f t="shared" si="6"/>
        <v/>
      </c>
      <c r="F143" s="317" t="str">
        <f t="shared" si="7"/>
        <v>否</v>
      </c>
      <c r="G143" s="293" t="str">
        <f t="shared" si="8"/>
        <v>项</v>
      </c>
    </row>
    <row r="144" ht="36" customHeight="1" spans="1:7">
      <c r="A144" s="304" t="s">
        <v>2894</v>
      </c>
      <c r="B144" s="305" t="s">
        <v>2895</v>
      </c>
      <c r="C144" s="307"/>
      <c r="D144" s="307"/>
      <c r="E144" s="316" t="str">
        <f t="shared" si="6"/>
        <v/>
      </c>
      <c r="F144" s="317" t="str">
        <f t="shared" si="7"/>
        <v>否</v>
      </c>
      <c r="G144" s="293" t="str">
        <f t="shared" si="8"/>
        <v>项</v>
      </c>
    </row>
    <row r="145" ht="36" customHeight="1" spans="1:7">
      <c r="A145" s="304" t="s">
        <v>2896</v>
      </c>
      <c r="B145" s="305" t="s">
        <v>2897</v>
      </c>
      <c r="C145" s="307"/>
      <c r="D145" s="307"/>
      <c r="E145" s="316" t="str">
        <f t="shared" si="6"/>
        <v/>
      </c>
      <c r="F145" s="317" t="str">
        <f t="shared" si="7"/>
        <v>否</v>
      </c>
      <c r="G145" s="293" t="str">
        <f t="shared" si="8"/>
        <v>项</v>
      </c>
    </row>
    <row r="146" ht="36" customHeight="1" spans="1:7">
      <c r="A146" s="304" t="s">
        <v>2898</v>
      </c>
      <c r="B146" s="305" t="s">
        <v>2899</v>
      </c>
      <c r="C146" s="307"/>
      <c r="D146" s="307"/>
      <c r="E146" s="316" t="str">
        <f t="shared" si="6"/>
        <v/>
      </c>
      <c r="F146" s="317" t="str">
        <f t="shared" si="7"/>
        <v>否</v>
      </c>
      <c r="G146" s="293" t="str">
        <f t="shared" si="8"/>
        <v>项</v>
      </c>
    </row>
    <row r="147" ht="36" customHeight="1" spans="1:7">
      <c r="A147" s="300" t="s">
        <v>2900</v>
      </c>
      <c r="B147" s="309" t="s">
        <v>2901</v>
      </c>
      <c r="C147" s="306">
        <f>SUM(C148:C153)</f>
        <v>0</v>
      </c>
      <c r="D147" s="306">
        <f>SUM(D148:D153)</f>
        <v>0</v>
      </c>
      <c r="E147" s="316" t="str">
        <f t="shared" si="6"/>
        <v/>
      </c>
      <c r="F147" s="317" t="str">
        <f t="shared" si="7"/>
        <v>否</v>
      </c>
      <c r="G147" s="293" t="str">
        <f t="shared" si="8"/>
        <v>款</v>
      </c>
    </row>
    <row r="148" ht="36" customHeight="1" spans="1:7">
      <c r="A148" s="304" t="s">
        <v>2902</v>
      </c>
      <c r="B148" s="305" t="s">
        <v>2903</v>
      </c>
      <c r="C148" s="307"/>
      <c r="D148" s="307"/>
      <c r="E148" s="316" t="str">
        <f t="shared" si="6"/>
        <v/>
      </c>
      <c r="F148" s="317" t="str">
        <f t="shared" si="7"/>
        <v>否</v>
      </c>
      <c r="G148" s="293" t="str">
        <f t="shared" si="8"/>
        <v>项</v>
      </c>
    </row>
    <row r="149" ht="36" customHeight="1" spans="1:7">
      <c r="A149" s="304" t="s">
        <v>2904</v>
      </c>
      <c r="B149" s="305" t="s">
        <v>2905</v>
      </c>
      <c r="C149" s="307"/>
      <c r="D149" s="307"/>
      <c r="E149" s="316" t="str">
        <f t="shared" si="6"/>
        <v/>
      </c>
      <c r="F149" s="317" t="str">
        <f t="shared" si="7"/>
        <v>否</v>
      </c>
      <c r="G149" s="293" t="str">
        <f t="shared" si="8"/>
        <v>项</v>
      </c>
    </row>
    <row r="150" ht="36" customHeight="1" spans="1:7">
      <c r="A150" s="304" t="s">
        <v>2906</v>
      </c>
      <c r="B150" s="305" t="s">
        <v>2907</v>
      </c>
      <c r="C150" s="307"/>
      <c r="D150" s="307"/>
      <c r="E150" s="316" t="str">
        <f t="shared" si="6"/>
        <v/>
      </c>
      <c r="F150" s="317" t="str">
        <f t="shared" si="7"/>
        <v>否</v>
      </c>
      <c r="G150" s="293" t="str">
        <f t="shared" si="8"/>
        <v>项</v>
      </c>
    </row>
    <row r="151" ht="36" customHeight="1" spans="1:7">
      <c r="A151" s="304" t="s">
        <v>2908</v>
      </c>
      <c r="B151" s="305" t="s">
        <v>2909</v>
      </c>
      <c r="C151" s="307"/>
      <c r="D151" s="307"/>
      <c r="E151" s="316" t="str">
        <f t="shared" si="6"/>
        <v/>
      </c>
      <c r="F151" s="317" t="str">
        <f t="shared" si="7"/>
        <v>否</v>
      </c>
      <c r="G151" s="293" t="str">
        <f t="shared" si="8"/>
        <v>项</v>
      </c>
    </row>
    <row r="152" ht="36" customHeight="1" spans="1:7">
      <c r="A152" s="304" t="s">
        <v>2910</v>
      </c>
      <c r="B152" s="305" t="s">
        <v>2911</v>
      </c>
      <c r="C152" s="307"/>
      <c r="D152" s="307"/>
      <c r="E152" s="316" t="str">
        <f t="shared" si="6"/>
        <v/>
      </c>
      <c r="F152" s="317" t="str">
        <f t="shared" si="7"/>
        <v>否</v>
      </c>
      <c r="G152" s="293" t="str">
        <f t="shared" si="8"/>
        <v>项</v>
      </c>
    </row>
    <row r="153" ht="36" customHeight="1" spans="1:7">
      <c r="A153" s="304" t="s">
        <v>2912</v>
      </c>
      <c r="B153" s="305" t="s">
        <v>2913</v>
      </c>
      <c r="C153" s="307"/>
      <c r="D153" s="307"/>
      <c r="E153" s="316" t="str">
        <f t="shared" si="6"/>
        <v/>
      </c>
      <c r="F153" s="317" t="str">
        <f t="shared" si="7"/>
        <v>否</v>
      </c>
      <c r="G153" s="293" t="str">
        <f t="shared" si="8"/>
        <v>项</v>
      </c>
    </row>
    <row r="154" ht="36" customHeight="1" spans="1:7">
      <c r="A154" s="300" t="s">
        <v>2914</v>
      </c>
      <c r="B154" s="301" t="s">
        <v>2915</v>
      </c>
      <c r="C154" s="310"/>
      <c r="D154" s="310"/>
      <c r="E154" s="316" t="str">
        <f t="shared" si="6"/>
        <v/>
      </c>
      <c r="F154" s="317" t="str">
        <f t="shared" si="7"/>
        <v>否</v>
      </c>
      <c r="G154" s="293" t="str">
        <f t="shared" si="8"/>
        <v>款</v>
      </c>
    </row>
    <row r="155" ht="36" customHeight="1" spans="1:7">
      <c r="A155" s="304" t="s">
        <v>2916</v>
      </c>
      <c r="B155" s="303" t="s">
        <v>2917</v>
      </c>
      <c r="C155" s="308"/>
      <c r="D155" s="308"/>
      <c r="E155" s="316" t="str">
        <f t="shared" si="6"/>
        <v/>
      </c>
      <c r="F155" s="317" t="str">
        <f t="shared" si="7"/>
        <v>否</v>
      </c>
      <c r="G155" s="293" t="str">
        <f t="shared" si="8"/>
        <v>项</v>
      </c>
    </row>
    <row r="156" ht="36" customHeight="1" spans="1:7">
      <c r="A156" s="304" t="s">
        <v>2918</v>
      </c>
      <c r="B156" s="305" t="s">
        <v>2919</v>
      </c>
      <c r="C156" s="307"/>
      <c r="D156" s="307"/>
      <c r="E156" s="316" t="str">
        <f t="shared" si="6"/>
        <v/>
      </c>
      <c r="F156" s="317" t="str">
        <f t="shared" si="7"/>
        <v>否</v>
      </c>
      <c r="G156" s="293" t="str">
        <f t="shared" si="8"/>
        <v>项</v>
      </c>
    </row>
    <row r="157" ht="36" customHeight="1" spans="1:7">
      <c r="A157" s="304" t="s">
        <v>2920</v>
      </c>
      <c r="B157" s="303" t="s">
        <v>2921</v>
      </c>
      <c r="C157" s="308"/>
      <c r="D157" s="308"/>
      <c r="E157" s="316" t="str">
        <f t="shared" si="6"/>
        <v/>
      </c>
      <c r="F157" s="317" t="str">
        <f t="shared" si="7"/>
        <v>否</v>
      </c>
      <c r="G157" s="293" t="str">
        <f t="shared" si="8"/>
        <v>项</v>
      </c>
    </row>
    <row r="158" ht="36" customHeight="1" spans="1:7">
      <c r="A158" s="304" t="s">
        <v>2922</v>
      </c>
      <c r="B158" s="303" t="s">
        <v>2923</v>
      </c>
      <c r="C158" s="308"/>
      <c r="D158" s="308"/>
      <c r="E158" s="316" t="str">
        <f t="shared" si="6"/>
        <v/>
      </c>
      <c r="F158" s="317" t="str">
        <f t="shared" si="7"/>
        <v>否</v>
      </c>
      <c r="G158" s="293" t="str">
        <f t="shared" si="8"/>
        <v>项</v>
      </c>
    </row>
    <row r="159" ht="36" customHeight="1" spans="1:7">
      <c r="A159" s="304" t="s">
        <v>2924</v>
      </c>
      <c r="B159" s="305" t="s">
        <v>2925</v>
      </c>
      <c r="C159" s="307"/>
      <c r="D159" s="307"/>
      <c r="E159" s="316" t="str">
        <f t="shared" si="6"/>
        <v/>
      </c>
      <c r="F159" s="317" t="str">
        <f t="shared" si="7"/>
        <v>否</v>
      </c>
      <c r="G159" s="293" t="str">
        <f t="shared" si="8"/>
        <v>项</v>
      </c>
    </row>
    <row r="160" ht="36" customHeight="1" spans="1:7">
      <c r="A160" s="304" t="s">
        <v>2926</v>
      </c>
      <c r="B160" s="305" t="s">
        <v>2927</v>
      </c>
      <c r="C160" s="307"/>
      <c r="D160" s="307"/>
      <c r="E160" s="316" t="str">
        <f t="shared" si="6"/>
        <v/>
      </c>
      <c r="F160" s="317" t="str">
        <f t="shared" si="7"/>
        <v>否</v>
      </c>
      <c r="G160" s="293" t="str">
        <f t="shared" si="8"/>
        <v>项</v>
      </c>
    </row>
    <row r="161" ht="36" customHeight="1" spans="1:7">
      <c r="A161" s="304" t="s">
        <v>2928</v>
      </c>
      <c r="B161" s="305" t="s">
        <v>2929</v>
      </c>
      <c r="C161" s="307"/>
      <c r="D161" s="307"/>
      <c r="E161" s="316" t="str">
        <f t="shared" si="6"/>
        <v/>
      </c>
      <c r="F161" s="317" t="str">
        <f t="shared" si="7"/>
        <v>否</v>
      </c>
      <c r="G161" s="293" t="str">
        <f t="shared" si="8"/>
        <v>项</v>
      </c>
    </row>
    <row r="162" ht="36" customHeight="1" spans="1:7">
      <c r="A162" s="304" t="s">
        <v>2930</v>
      </c>
      <c r="B162" s="305" t="s">
        <v>2931</v>
      </c>
      <c r="C162" s="307"/>
      <c r="D162" s="307"/>
      <c r="E162" s="316" t="str">
        <f t="shared" si="6"/>
        <v/>
      </c>
      <c r="F162" s="317" t="str">
        <f t="shared" si="7"/>
        <v>否</v>
      </c>
      <c r="G162" s="293" t="str">
        <f t="shared" si="8"/>
        <v>项</v>
      </c>
    </row>
    <row r="163" ht="36" customHeight="1" spans="1:7">
      <c r="A163" s="300" t="s">
        <v>2932</v>
      </c>
      <c r="B163" s="309" t="s">
        <v>2933</v>
      </c>
      <c r="C163" s="306">
        <f>SUM(C164:C165)</f>
        <v>0</v>
      </c>
      <c r="D163" s="306">
        <f>SUM(D164:D165)</f>
        <v>0</v>
      </c>
      <c r="E163" s="316" t="str">
        <f t="shared" si="6"/>
        <v/>
      </c>
      <c r="F163" s="317" t="str">
        <f t="shared" si="7"/>
        <v>否</v>
      </c>
      <c r="G163" s="293" t="str">
        <f t="shared" si="8"/>
        <v>款</v>
      </c>
    </row>
    <row r="164" ht="36" customHeight="1" spans="1:7">
      <c r="A164" s="304" t="s">
        <v>2934</v>
      </c>
      <c r="B164" s="305" t="s">
        <v>2856</v>
      </c>
      <c r="C164" s="307"/>
      <c r="D164" s="307"/>
      <c r="E164" s="316" t="str">
        <f t="shared" si="6"/>
        <v/>
      </c>
      <c r="F164" s="317" t="str">
        <f t="shared" si="7"/>
        <v>否</v>
      </c>
      <c r="G164" s="293" t="str">
        <f t="shared" si="8"/>
        <v>项</v>
      </c>
    </row>
    <row r="165" ht="36" customHeight="1" spans="1:7">
      <c r="A165" s="304" t="s">
        <v>2935</v>
      </c>
      <c r="B165" s="305" t="s">
        <v>2936</v>
      </c>
      <c r="C165" s="307"/>
      <c r="D165" s="307"/>
      <c r="E165" s="316" t="str">
        <f t="shared" si="6"/>
        <v/>
      </c>
      <c r="F165" s="317" t="str">
        <f t="shared" si="7"/>
        <v>否</v>
      </c>
      <c r="G165" s="293" t="str">
        <f t="shared" si="8"/>
        <v>项</v>
      </c>
    </row>
    <row r="166" ht="36" customHeight="1" spans="1:7">
      <c r="A166" s="300" t="s">
        <v>2937</v>
      </c>
      <c r="B166" s="309" t="s">
        <v>2938</v>
      </c>
      <c r="C166" s="306">
        <f>SUM(C167:C168)</f>
        <v>0</v>
      </c>
      <c r="D166" s="306">
        <f>SUM(D167:D168)</f>
        <v>0</v>
      </c>
      <c r="E166" s="316" t="str">
        <f t="shared" si="6"/>
        <v/>
      </c>
      <c r="F166" s="317" t="str">
        <f t="shared" si="7"/>
        <v>否</v>
      </c>
      <c r="G166" s="293" t="str">
        <f t="shared" si="8"/>
        <v>款</v>
      </c>
    </row>
    <row r="167" ht="36" customHeight="1" spans="1:7">
      <c r="A167" s="304" t="s">
        <v>2939</v>
      </c>
      <c r="B167" s="305" t="s">
        <v>2856</v>
      </c>
      <c r="C167" s="307"/>
      <c r="D167" s="307"/>
      <c r="E167" s="316" t="str">
        <f t="shared" si="6"/>
        <v/>
      </c>
      <c r="F167" s="317" t="str">
        <f t="shared" si="7"/>
        <v>否</v>
      </c>
      <c r="G167" s="293" t="str">
        <f t="shared" si="8"/>
        <v>项</v>
      </c>
    </row>
    <row r="168" ht="36" customHeight="1" spans="1:7">
      <c r="A168" s="304" t="s">
        <v>2940</v>
      </c>
      <c r="B168" s="305" t="s">
        <v>2941</v>
      </c>
      <c r="C168" s="307"/>
      <c r="D168" s="307"/>
      <c r="E168" s="316" t="str">
        <f t="shared" si="6"/>
        <v/>
      </c>
      <c r="F168" s="317" t="str">
        <f t="shared" si="7"/>
        <v>否</v>
      </c>
      <c r="G168" s="293" t="str">
        <f t="shared" si="8"/>
        <v>项</v>
      </c>
    </row>
    <row r="169" ht="36" customHeight="1" spans="1:7">
      <c r="A169" s="300" t="s">
        <v>2942</v>
      </c>
      <c r="B169" s="309" t="s">
        <v>2943</v>
      </c>
      <c r="C169" s="306"/>
      <c r="D169" s="306"/>
      <c r="E169" s="316" t="str">
        <f t="shared" si="6"/>
        <v/>
      </c>
      <c r="F169" s="317" t="str">
        <f t="shared" si="7"/>
        <v>否</v>
      </c>
      <c r="G169" s="293" t="str">
        <f t="shared" si="8"/>
        <v>款</v>
      </c>
    </row>
    <row r="170" ht="36" customHeight="1" spans="1:7">
      <c r="A170" s="300" t="s">
        <v>2944</v>
      </c>
      <c r="B170" s="309" t="s">
        <v>2945</v>
      </c>
      <c r="C170" s="306">
        <f>SUM(C171:C173)</f>
        <v>0</v>
      </c>
      <c r="D170" s="306">
        <f>SUM(D171:D173)</f>
        <v>0</v>
      </c>
      <c r="E170" s="316" t="str">
        <f t="shared" si="6"/>
        <v/>
      </c>
      <c r="F170" s="317" t="str">
        <f t="shared" si="7"/>
        <v>否</v>
      </c>
      <c r="G170" s="293" t="str">
        <f t="shared" si="8"/>
        <v>款</v>
      </c>
    </row>
    <row r="171" ht="36" customHeight="1" spans="1:7">
      <c r="A171" s="304" t="s">
        <v>2946</v>
      </c>
      <c r="B171" s="305" t="s">
        <v>2875</v>
      </c>
      <c r="C171" s="307"/>
      <c r="D171" s="307"/>
      <c r="E171" s="316" t="str">
        <f t="shared" si="6"/>
        <v/>
      </c>
      <c r="F171" s="317" t="str">
        <f t="shared" si="7"/>
        <v>否</v>
      </c>
      <c r="G171" s="293" t="str">
        <f t="shared" si="8"/>
        <v>项</v>
      </c>
    </row>
    <row r="172" ht="36" customHeight="1" spans="1:7">
      <c r="A172" s="304" t="s">
        <v>2947</v>
      </c>
      <c r="B172" s="305" t="s">
        <v>2879</v>
      </c>
      <c r="C172" s="307"/>
      <c r="D172" s="307"/>
      <c r="E172" s="316" t="str">
        <f t="shared" si="6"/>
        <v/>
      </c>
      <c r="F172" s="317" t="str">
        <f t="shared" si="7"/>
        <v>否</v>
      </c>
      <c r="G172" s="293" t="str">
        <f t="shared" si="8"/>
        <v>项</v>
      </c>
    </row>
    <row r="173" ht="36" customHeight="1" spans="1:7">
      <c r="A173" s="304" t="s">
        <v>2948</v>
      </c>
      <c r="B173" s="305" t="s">
        <v>2949</v>
      </c>
      <c r="C173" s="307"/>
      <c r="D173" s="307"/>
      <c r="E173" s="316" t="str">
        <f t="shared" si="6"/>
        <v/>
      </c>
      <c r="F173" s="317" t="str">
        <f t="shared" si="7"/>
        <v>否</v>
      </c>
      <c r="G173" s="293" t="str">
        <f t="shared" si="8"/>
        <v>项</v>
      </c>
    </row>
    <row r="174" ht="36" customHeight="1" spans="1:7">
      <c r="A174" s="300" t="s">
        <v>97</v>
      </c>
      <c r="B174" s="301" t="s">
        <v>2950</v>
      </c>
      <c r="C174" s="310"/>
      <c r="D174" s="310"/>
      <c r="E174" s="316" t="str">
        <f t="shared" si="6"/>
        <v/>
      </c>
      <c r="F174" s="317" t="str">
        <f t="shared" si="7"/>
        <v>是</v>
      </c>
      <c r="G174" s="293" t="str">
        <f t="shared" si="8"/>
        <v>类</v>
      </c>
    </row>
    <row r="175" ht="36" customHeight="1" spans="1:7">
      <c r="A175" s="300" t="s">
        <v>2951</v>
      </c>
      <c r="B175" s="301" t="s">
        <v>2952</v>
      </c>
      <c r="C175" s="310"/>
      <c r="D175" s="310"/>
      <c r="E175" s="316" t="str">
        <f t="shared" si="6"/>
        <v/>
      </c>
      <c r="F175" s="317" t="str">
        <f t="shared" si="7"/>
        <v>否</v>
      </c>
      <c r="G175" s="293" t="str">
        <f t="shared" si="8"/>
        <v>款</v>
      </c>
    </row>
    <row r="176" ht="36" customHeight="1" spans="1:7">
      <c r="A176" s="304" t="s">
        <v>2953</v>
      </c>
      <c r="B176" s="303" t="s">
        <v>2954</v>
      </c>
      <c r="C176" s="308"/>
      <c r="D176" s="308"/>
      <c r="E176" s="316" t="str">
        <f t="shared" si="6"/>
        <v/>
      </c>
      <c r="F176" s="317" t="str">
        <f t="shared" si="7"/>
        <v>否</v>
      </c>
      <c r="G176" s="293" t="str">
        <f t="shared" si="8"/>
        <v>项</v>
      </c>
    </row>
    <row r="177" ht="36" customHeight="1" spans="1:7">
      <c r="A177" s="304" t="s">
        <v>2955</v>
      </c>
      <c r="B177" s="305" t="s">
        <v>2956</v>
      </c>
      <c r="C177" s="307"/>
      <c r="D177" s="307"/>
      <c r="E177" s="316" t="str">
        <f t="shared" si="6"/>
        <v/>
      </c>
      <c r="F177" s="317" t="str">
        <f t="shared" si="7"/>
        <v>否</v>
      </c>
      <c r="G177" s="293" t="str">
        <f t="shared" si="8"/>
        <v>项</v>
      </c>
    </row>
    <row r="178" ht="36" customHeight="1" spans="1:7">
      <c r="A178" s="300" t="s">
        <v>119</v>
      </c>
      <c r="B178" s="301" t="s">
        <v>2957</v>
      </c>
      <c r="C178" s="302">
        <v>6905</v>
      </c>
      <c r="D178" s="302">
        <v>6485</v>
      </c>
      <c r="E178" s="316">
        <f t="shared" si="6"/>
        <v>-0.061</v>
      </c>
      <c r="F178" s="317" t="str">
        <f t="shared" si="7"/>
        <v>是</v>
      </c>
      <c r="G178" s="293" t="str">
        <f t="shared" si="8"/>
        <v>类</v>
      </c>
    </row>
    <row r="179" ht="36" customHeight="1" spans="1:7">
      <c r="A179" s="300" t="s">
        <v>2958</v>
      </c>
      <c r="B179" s="301" t="s">
        <v>2959</v>
      </c>
      <c r="C179" s="302"/>
      <c r="D179" s="302">
        <v>241</v>
      </c>
      <c r="E179" s="316" t="str">
        <f t="shared" si="6"/>
        <v/>
      </c>
      <c r="F179" s="317" t="str">
        <f t="shared" si="7"/>
        <v>是</v>
      </c>
      <c r="G179" s="293" t="str">
        <f t="shared" si="8"/>
        <v>款</v>
      </c>
    </row>
    <row r="180" ht="36" customHeight="1" spans="1:7">
      <c r="A180" s="304" t="s">
        <v>2960</v>
      </c>
      <c r="B180" s="303" t="s">
        <v>2961</v>
      </c>
      <c r="C180" s="302"/>
      <c r="D180" s="306">
        <v>241</v>
      </c>
      <c r="E180" s="316" t="str">
        <f t="shared" si="6"/>
        <v/>
      </c>
      <c r="F180" s="317" t="str">
        <f t="shared" si="7"/>
        <v>是</v>
      </c>
      <c r="G180" s="293" t="str">
        <f t="shared" si="8"/>
        <v>项</v>
      </c>
    </row>
    <row r="181" ht="36" customHeight="1" spans="1:7">
      <c r="A181" s="304" t="s">
        <v>2962</v>
      </c>
      <c r="B181" s="303" t="s">
        <v>2963</v>
      </c>
      <c r="C181" s="302"/>
      <c r="D181" s="306">
        <v>0</v>
      </c>
      <c r="E181" s="316" t="str">
        <f t="shared" si="6"/>
        <v/>
      </c>
      <c r="F181" s="317" t="str">
        <f t="shared" si="7"/>
        <v>否</v>
      </c>
      <c r="G181" s="293" t="str">
        <f t="shared" si="8"/>
        <v>项</v>
      </c>
    </row>
    <row r="182" ht="36" customHeight="1" spans="1:7">
      <c r="A182" s="304" t="s">
        <v>2964</v>
      </c>
      <c r="B182" s="305" t="s">
        <v>2965</v>
      </c>
      <c r="C182" s="302"/>
      <c r="D182" s="306">
        <v>0</v>
      </c>
      <c r="E182" s="316" t="str">
        <f t="shared" si="6"/>
        <v/>
      </c>
      <c r="F182" s="317" t="str">
        <f t="shared" si="7"/>
        <v>否</v>
      </c>
      <c r="G182" s="293" t="str">
        <f t="shared" si="8"/>
        <v>项</v>
      </c>
    </row>
    <row r="183" ht="36" customHeight="1" spans="1:7">
      <c r="A183" s="300" t="s">
        <v>2966</v>
      </c>
      <c r="B183" s="301" t="s">
        <v>2967</v>
      </c>
      <c r="C183" s="302">
        <v>50</v>
      </c>
      <c r="D183" s="302">
        <v>10</v>
      </c>
      <c r="E183" s="316">
        <f t="shared" si="6"/>
        <v>-0.8</v>
      </c>
      <c r="F183" s="317" t="str">
        <f t="shared" si="7"/>
        <v>是</v>
      </c>
      <c r="G183" s="293" t="str">
        <f t="shared" si="8"/>
        <v>款</v>
      </c>
    </row>
    <row r="184" ht="36" customHeight="1" spans="1:7">
      <c r="A184" s="304" t="s">
        <v>2968</v>
      </c>
      <c r="B184" s="305" t="s">
        <v>2969</v>
      </c>
      <c r="C184" s="307"/>
      <c r="D184" s="307"/>
      <c r="E184" s="316" t="str">
        <f t="shared" si="6"/>
        <v/>
      </c>
      <c r="F184" s="317" t="str">
        <f t="shared" si="7"/>
        <v>否</v>
      </c>
      <c r="G184" s="293" t="str">
        <f t="shared" si="8"/>
        <v>项</v>
      </c>
    </row>
    <row r="185" ht="36" customHeight="1" spans="1:7">
      <c r="A185" s="304" t="s">
        <v>2970</v>
      </c>
      <c r="B185" s="305" t="s">
        <v>2971</v>
      </c>
      <c r="C185" s="307"/>
      <c r="D185" s="307"/>
      <c r="E185" s="316" t="str">
        <f t="shared" si="6"/>
        <v/>
      </c>
      <c r="F185" s="317" t="str">
        <f t="shared" si="7"/>
        <v>否</v>
      </c>
      <c r="G185" s="293" t="str">
        <f t="shared" si="8"/>
        <v>项</v>
      </c>
    </row>
    <row r="186" ht="36" customHeight="1" spans="1:7">
      <c r="A186" s="304" t="s">
        <v>2972</v>
      </c>
      <c r="B186" s="303" t="s">
        <v>2973</v>
      </c>
      <c r="C186" s="308"/>
      <c r="D186" s="308"/>
      <c r="E186" s="316" t="str">
        <f t="shared" si="6"/>
        <v/>
      </c>
      <c r="F186" s="317" t="str">
        <f t="shared" si="7"/>
        <v>否</v>
      </c>
      <c r="G186" s="293" t="str">
        <f t="shared" si="8"/>
        <v>项</v>
      </c>
    </row>
    <row r="187" ht="36" customHeight="1" spans="1:7">
      <c r="A187" s="304" t="s">
        <v>2974</v>
      </c>
      <c r="B187" s="303" t="s">
        <v>2975</v>
      </c>
      <c r="C187" s="308"/>
      <c r="D187" s="308"/>
      <c r="E187" s="316" t="str">
        <f t="shared" si="6"/>
        <v/>
      </c>
      <c r="F187" s="317" t="str">
        <f t="shared" si="7"/>
        <v>否</v>
      </c>
      <c r="G187" s="293" t="str">
        <f t="shared" si="8"/>
        <v>项</v>
      </c>
    </row>
    <row r="188" ht="36" customHeight="1" spans="1:7">
      <c r="A188" s="304" t="s">
        <v>2976</v>
      </c>
      <c r="B188" s="305" t="s">
        <v>2977</v>
      </c>
      <c r="C188" s="307"/>
      <c r="D188" s="307"/>
      <c r="E188" s="316" t="str">
        <f t="shared" si="6"/>
        <v/>
      </c>
      <c r="F188" s="317" t="str">
        <f t="shared" si="7"/>
        <v>否</v>
      </c>
      <c r="G188" s="293" t="str">
        <f t="shared" si="8"/>
        <v>项</v>
      </c>
    </row>
    <row r="189" ht="36" customHeight="1" spans="1:7">
      <c r="A189" s="304" t="s">
        <v>2978</v>
      </c>
      <c r="B189" s="305" t="s">
        <v>2979</v>
      </c>
      <c r="C189" s="307"/>
      <c r="D189" s="307"/>
      <c r="E189" s="316" t="str">
        <f t="shared" si="6"/>
        <v/>
      </c>
      <c r="F189" s="317" t="str">
        <f t="shared" si="7"/>
        <v>否</v>
      </c>
      <c r="G189" s="293" t="str">
        <f t="shared" si="8"/>
        <v>项</v>
      </c>
    </row>
    <row r="190" ht="36" customHeight="1" spans="1:7">
      <c r="A190" s="304" t="s">
        <v>2980</v>
      </c>
      <c r="B190" s="303" t="s">
        <v>2981</v>
      </c>
      <c r="C190" s="302">
        <v>50</v>
      </c>
      <c r="D190" s="306">
        <v>10</v>
      </c>
      <c r="E190" s="316">
        <f t="shared" si="6"/>
        <v>-0.8</v>
      </c>
      <c r="F190" s="317" t="str">
        <f t="shared" si="7"/>
        <v>是</v>
      </c>
      <c r="G190" s="293" t="str">
        <f t="shared" si="8"/>
        <v>项</v>
      </c>
    </row>
    <row r="191" ht="36" customHeight="1" spans="1:7">
      <c r="A191" s="304" t="s">
        <v>2982</v>
      </c>
      <c r="B191" s="305" t="s">
        <v>2983</v>
      </c>
      <c r="C191" s="302"/>
      <c r="D191" s="306">
        <v>0</v>
      </c>
      <c r="E191" s="316" t="str">
        <f t="shared" si="6"/>
        <v/>
      </c>
      <c r="F191" s="317" t="str">
        <f t="shared" si="7"/>
        <v>否</v>
      </c>
      <c r="G191" s="293" t="str">
        <f t="shared" si="8"/>
        <v>项</v>
      </c>
    </row>
    <row r="192" ht="36" customHeight="1" spans="1:7">
      <c r="A192" s="300" t="s">
        <v>2984</v>
      </c>
      <c r="B192" s="301" t="s">
        <v>2985</v>
      </c>
      <c r="C192" s="302">
        <v>0</v>
      </c>
      <c r="D192" s="306">
        <v>0</v>
      </c>
      <c r="E192" s="316" t="str">
        <f t="shared" si="6"/>
        <v/>
      </c>
      <c r="F192" s="317" t="str">
        <f t="shared" si="7"/>
        <v>否</v>
      </c>
      <c r="G192" s="293" t="str">
        <f t="shared" si="8"/>
        <v>款</v>
      </c>
    </row>
    <row r="193" ht="36" customHeight="1" spans="1:7">
      <c r="A193" s="319">
        <v>2296001</v>
      </c>
      <c r="B193" s="305" t="s">
        <v>2986</v>
      </c>
      <c r="C193" s="302">
        <v>6855</v>
      </c>
      <c r="D193" s="302">
        <v>6234</v>
      </c>
      <c r="E193" s="316">
        <f t="shared" si="6"/>
        <v>-0.091</v>
      </c>
      <c r="F193" s="317" t="str">
        <f t="shared" si="7"/>
        <v>是</v>
      </c>
      <c r="G193" s="293" t="str">
        <f t="shared" si="8"/>
        <v>项</v>
      </c>
    </row>
    <row r="194" ht="36" customHeight="1" spans="1:7">
      <c r="A194" s="304" t="s">
        <v>2987</v>
      </c>
      <c r="B194" s="303" t="s">
        <v>2988</v>
      </c>
      <c r="C194" s="302">
        <v>0</v>
      </c>
      <c r="D194" s="306">
        <v>0</v>
      </c>
      <c r="E194" s="316" t="str">
        <f t="shared" si="6"/>
        <v/>
      </c>
      <c r="F194" s="317" t="str">
        <f t="shared" si="7"/>
        <v>否</v>
      </c>
      <c r="G194" s="293" t="str">
        <f t="shared" si="8"/>
        <v>项</v>
      </c>
    </row>
    <row r="195" ht="36" customHeight="1" spans="1:7">
      <c r="A195" s="304" t="s">
        <v>2989</v>
      </c>
      <c r="B195" s="303" t="s">
        <v>2990</v>
      </c>
      <c r="C195" s="302">
        <v>825</v>
      </c>
      <c r="D195" s="306">
        <v>1517</v>
      </c>
      <c r="E195" s="316">
        <f t="shared" si="6"/>
        <v>0.839</v>
      </c>
      <c r="F195" s="317" t="str">
        <f t="shared" si="7"/>
        <v>是</v>
      </c>
      <c r="G195" s="293" t="str">
        <f t="shared" si="8"/>
        <v>项</v>
      </c>
    </row>
    <row r="196" ht="36" customHeight="1" spans="1:7">
      <c r="A196" s="304" t="s">
        <v>2991</v>
      </c>
      <c r="B196" s="305" t="s">
        <v>2992</v>
      </c>
      <c r="C196" s="302">
        <v>5230</v>
      </c>
      <c r="D196" s="306">
        <v>4419</v>
      </c>
      <c r="E196" s="316">
        <f t="shared" ref="E196:E259" si="9">IF(C196&gt;0,D196/C196-1,IF(C196&lt;0,-(D196/C196-1),""))</f>
        <v>-0.155</v>
      </c>
      <c r="F196" s="317" t="str">
        <f t="shared" ref="F196:F259" si="10">IF(LEN(A196)=3,"是",IF(B196&lt;&gt;"",IF(SUM(C196:D196)&lt;&gt;0,"是","否"),"是"))</f>
        <v>是</v>
      </c>
      <c r="G196" s="293" t="str">
        <f t="shared" ref="G196:G259" si="11">IF(LEN(A196)=3,"类",IF(LEN(A196)=5,"款","项"))</f>
        <v>项</v>
      </c>
    </row>
    <row r="197" ht="36" customHeight="1" spans="1:7">
      <c r="A197" s="304" t="s">
        <v>2993</v>
      </c>
      <c r="B197" s="305" t="s">
        <v>2994</v>
      </c>
      <c r="C197" s="307"/>
      <c r="D197" s="307"/>
      <c r="E197" s="316" t="str">
        <f t="shared" si="9"/>
        <v/>
      </c>
      <c r="F197" s="317" t="str">
        <f t="shared" si="10"/>
        <v>否</v>
      </c>
      <c r="G197" s="293" t="str">
        <f t="shared" si="11"/>
        <v>项</v>
      </c>
    </row>
    <row r="198" ht="36" customHeight="1" spans="1:7">
      <c r="A198" s="304" t="s">
        <v>2995</v>
      </c>
      <c r="B198" s="303" t="s">
        <v>2996</v>
      </c>
      <c r="C198" s="302">
        <v>800</v>
      </c>
      <c r="D198" s="306">
        <v>298</v>
      </c>
      <c r="E198" s="316">
        <f t="shared" si="9"/>
        <v>-0.628</v>
      </c>
      <c r="F198" s="317" t="str">
        <f t="shared" si="10"/>
        <v>是</v>
      </c>
      <c r="G198" s="293" t="str">
        <f t="shared" si="11"/>
        <v>项</v>
      </c>
    </row>
    <row r="199" ht="36" customHeight="1" spans="1:7">
      <c r="A199" s="304" t="s">
        <v>2997</v>
      </c>
      <c r="B199" s="305" t="s">
        <v>2998</v>
      </c>
      <c r="C199" s="302"/>
      <c r="D199" s="306">
        <v>0</v>
      </c>
      <c r="E199" s="316" t="str">
        <f t="shared" si="9"/>
        <v/>
      </c>
      <c r="F199" s="317" t="str">
        <f t="shared" si="10"/>
        <v>否</v>
      </c>
      <c r="G199" s="293" t="str">
        <f t="shared" si="11"/>
        <v>项</v>
      </c>
    </row>
    <row r="200" ht="36" customHeight="1" spans="1:7">
      <c r="A200" s="304" t="s">
        <v>2999</v>
      </c>
      <c r="B200" s="305" t="s">
        <v>3000</v>
      </c>
      <c r="C200" s="302"/>
      <c r="D200" s="306">
        <v>0</v>
      </c>
      <c r="E200" s="316" t="str">
        <f t="shared" si="9"/>
        <v/>
      </c>
      <c r="F200" s="317" t="str">
        <f t="shared" si="10"/>
        <v>否</v>
      </c>
      <c r="G200" s="293" t="str">
        <f t="shared" si="11"/>
        <v>项</v>
      </c>
    </row>
    <row r="201" ht="36" customHeight="1" spans="1:7">
      <c r="A201" s="304" t="s">
        <v>3001</v>
      </c>
      <c r="B201" s="305" t="s">
        <v>3002</v>
      </c>
      <c r="C201" s="302"/>
      <c r="D201" s="306">
        <v>0</v>
      </c>
      <c r="E201" s="316" t="str">
        <f t="shared" si="9"/>
        <v/>
      </c>
      <c r="F201" s="317" t="str">
        <f t="shared" si="10"/>
        <v>否</v>
      </c>
      <c r="G201" s="293" t="str">
        <f t="shared" si="11"/>
        <v>项</v>
      </c>
    </row>
    <row r="202" ht="36" customHeight="1" spans="1:7">
      <c r="A202" s="304" t="s">
        <v>3003</v>
      </c>
      <c r="B202" s="305" t="s">
        <v>3136</v>
      </c>
      <c r="C202" s="302">
        <v>0</v>
      </c>
      <c r="D202" s="306">
        <v>0</v>
      </c>
      <c r="E202" s="316" t="str">
        <f t="shared" si="9"/>
        <v/>
      </c>
      <c r="F202" s="317" t="str">
        <f t="shared" si="10"/>
        <v>否</v>
      </c>
      <c r="G202" s="293" t="str">
        <f t="shared" si="11"/>
        <v>项</v>
      </c>
    </row>
    <row r="203" ht="36" customHeight="1" spans="1:7">
      <c r="A203" s="304" t="s">
        <v>3005</v>
      </c>
      <c r="B203" s="303" t="s">
        <v>3006</v>
      </c>
      <c r="C203" s="302">
        <v>0</v>
      </c>
      <c r="D203" s="306">
        <v>0</v>
      </c>
      <c r="E203" s="316" t="str">
        <f t="shared" si="9"/>
        <v/>
      </c>
      <c r="F203" s="317" t="str">
        <f t="shared" si="10"/>
        <v>否</v>
      </c>
      <c r="G203" s="293" t="str">
        <f t="shared" si="11"/>
        <v>项</v>
      </c>
    </row>
    <row r="204" ht="36" customHeight="1" spans="1:7">
      <c r="A204" s="300" t="s">
        <v>115</v>
      </c>
      <c r="B204" s="301" t="s">
        <v>3007</v>
      </c>
      <c r="C204" s="302">
        <v>31538</v>
      </c>
      <c r="D204" s="302">
        <v>29809</v>
      </c>
      <c r="E204" s="316">
        <f t="shared" si="9"/>
        <v>-0.055</v>
      </c>
      <c r="F204" s="317" t="str">
        <f t="shared" si="10"/>
        <v>是</v>
      </c>
      <c r="G204" s="293" t="str">
        <f t="shared" si="11"/>
        <v>类</v>
      </c>
    </row>
    <row r="205" ht="36" customHeight="1" spans="1:7">
      <c r="A205" s="304" t="s">
        <v>3008</v>
      </c>
      <c r="B205" s="305" t="s">
        <v>3009</v>
      </c>
      <c r="C205" s="307"/>
      <c r="D205" s="307"/>
      <c r="E205" s="316" t="str">
        <f t="shared" si="9"/>
        <v/>
      </c>
      <c r="F205" s="317" t="str">
        <f t="shared" si="10"/>
        <v>否</v>
      </c>
      <c r="G205" s="293" t="str">
        <f t="shared" si="11"/>
        <v>项</v>
      </c>
    </row>
    <row r="206" ht="36" customHeight="1" spans="1:7">
      <c r="A206" s="304" t="s">
        <v>3010</v>
      </c>
      <c r="B206" s="305" t="s">
        <v>3011</v>
      </c>
      <c r="C206" s="307"/>
      <c r="D206" s="307"/>
      <c r="E206" s="316" t="str">
        <f t="shared" si="9"/>
        <v/>
      </c>
      <c r="F206" s="317" t="str">
        <f t="shared" si="10"/>
        <v>否</v>
      </c>
      <c r="G206" s="293" t="str">
        <f t="shared" si="11"/>
        <v>项</v>
      </c>
    </row>
    <row r="207" ht="36" customHeight="1" spans="1:7">
      <c r="A207" s="304" t="s">
        <v>3012</v>
      </c>
      <c r="B207" s="305" t="s">
        <v>3013</v>
      </c>
      <c r="C207" s="307"/>
      <c r="D207" s="307"/>
      <c r="E207" s="316" t="str">
        <f t="shared" si="9"/>
        <v/>
      </c>
      <c r="F207" s="317" t="str">
        <f t="shared" si="10"/>
        <v>否</v>
      </c>
      <c r="G207" s="293" t="str">
        <f t="shared" si="11"/>
        <v>项</v>
      </c>
    </row>
    <row r="208" ht="36" customHeight="1" spans="1:7">
      <c r="A208" s="304" t="s">
        <v>3014</v>
      </c>
      <c r="B208" s="305" t="s">
        <v>3015</v>
      </c>
      <c r="C208" s="302">
        <v>26558</v>
      </c>
      <c r="D208" s="306">
        <v>24826</v>
      </c>
      <c r="E208" s="316">
        <f t="shared" si="9"/>
        <v>-0.065</v>
      </c>
      <c r="F208" s="317" t="str">
        <f t="shared" si="10"/>
        <v>是</v>
      </c>
      <c r="G208" s="293" t="str">
        <f t="shared" si="11"/>
        <v>项</v>
      </c>
    </row>
    <row r="209" ht="36" customHeight="1" spans="1:7">
      <c r="A209" s="304" t="s">
        <v>3016</v>
      </c>
      <c r="B209" s="305" t="s">
        <v>3017</v>
      </c>
      <c r="C209" s="307"/>
      <c r="D209" s="307"/>
      <c r="E209" s="316" t="str">
        <f t="shared" si="9"/>
        <v/>
      </c>
      <c r="F209" s="317" t="str">
        <f t="shared" si="10"/>
        <v>否</v>
      </c>
      <c r="G209" s="293" t="str">
        <f t="shared" si="11"/>
        <v>项</v>
      </c>
    </row>
    <row r="210" ht="36" customHeight="1" spans="1:7">
      <c r="A210" s="304" t="s">
        <v>3018</v>
      </c>
      <c r="B210" s="305" t="s">
        <v>3019</v>
      </c>
      <c r="C210" s="307"/>
      <c r="D210" s="307"/>
      <c r="E210" s="316" t="str">
        <f t="shared" si="9"/>
        <v/>
      </c>
      <c r="F210" s="317" t="str">
        <f t="shared" si="10"/>
        <v>否</v>
      </c>
      <c r="G210" s="293" t="str">
        <f t="shared" si="11"/>
        <v>项</v>
      </c>
    </row>
    <row r="211" ht="36" customHeight="1" spans="1:7">
      <c r="A211" s="304" t="s">
        <v>3020</v>
      </c>
      <c r="B211" s="305" t="s">
        <v>3021</v>
      </c>
      <c r="C211" s="307"/>
      <c r="D211" s="307"/>
      <c r="E211" s="316" t="str">
        <f t="shared" si="9"/>
        <v/>
      </c>
      <c r="F211" s="317" t="str">
        <f t="shared" si="10"/>
        <v>否</v>
      </c>
      <c r="G211" s="293" t="str">
        <f t="shared" si="11"/>
        <v>项</v>
      </c>
    </row>
    <row r="212" ht="36" customHeight="1" spans="1:7">
      <c r="A212" s="304" t="s">
        <v>3022</v>
      </c>
      <c r="B212" s="305" t="s">
        <v>3023</v>
      </c>
      <c r="C212" s="307"/>
      <c r="D212" s="307"/>
      <c r="E212" s="316" t="str">
        <f t="shared" si="9"/>
        <v/>
      </c>
      <c r="F212" s="317" t="str">
        <f t="shared" si="10"/>
        <v>否</v>
      </c>
      <c r="G212" s="293" t="str">
        <f t="shared" si="11"/>
        <v>项</v>
      </c>
    </row>
    <row r="213" ht="36" customHeight="1" spans="1:7">
      <c r="A213" s="304" t="s">
        <v>3024</v>
      </c>
      <c r="B213" s="305" t="s">
        <v>3025</v>
      </c>
      <c r="C213" s="307"/>
      <c r="D213" s="307"/>
      <c r="E213" s="316" t="str">
        <f t="shared" si="9"/>
        <v/>
      </c>
      <c r="F213" s="317" t="str">
        <f t="shared" si="10"/>
        <v>否</v>
      </c>
      <c r="G213" s="293" t="str">
        <f t="shared" si="11"/>
        <v>项</v>
      </c>
    </row>
    <row r="214" ht="36" customHeight="1" spans="1:7">
      <c r="A214" s="304" t="s">
        <v>3026</v>
      </c>
      <c r="B214" s="305" t="s">
        <v>3027</v>
      </c>
      <c r="C214" s="307"/>
      <c r="D214" s="307"/>
      <c r="E214" s="316" t="str">
        <f t="shared" si="9"/>
        <v/>
      </c>
      <c r="F214" s="317" t="str">
        <f t="shared" si="10"/>
        <v>否</v>
      </c>
      <c r="G214" s="293" t="str">
        <f t="shared" si="11"/>
        <v>项</v>
      </c>
    </row>
    <row r="215" ht="36" customHeight="1" spans="1:7">
      <c r="A215" s="304" t="s">
        <v>3028</v>
      </c>
      <c r="B215" s="305" t="s">
        <v>3029</v>
      </c>
      <c r="C215" s="307"/>
      <c r="D215" s="307"/>
      <c r="E215" s="316" t="str">
        <f t="shared" si="9"/>
        <v/>
      </c>
      <c r="F215" s="317" t="str">
        <f t="shared" si="10"/>
        <v>否</v>
      </c>
      <c r="G215" s="293" t="str">
        <f t="shared" si="11"/>
        <v>项</v>
      </c>
    </row>
    <row r="216" ht="36" customHeight="1" spans="1:7">
      <c r="A216" s="304" t="s">
        <v>3030</v>
      </c>
      <c r="B216" s="305" t="s">
        <v>3031</v>
      </c>
      <c r="C216" s="302">
        <v>2418</v>
      </c>
      <c r="D216" s="306">
        <v>2421</v>
      </c>
      <c r="E216" s="316">
        <f t="shared" si="9"/>
        <v>0.001</v>
      </c>
      <c r="F216" s="317" t="str">
        <f t="shared" si="10"/>
        <v>是</v>
      </c>
      <c r="G216" s="293" t="str">
        <f t="shared" si="11"/>
        <v>项</v>
      </c>
    </row>
    <row r="217" ht="36" customHeight="1" spans="1:7">
      <c r="A217" s="304" t="s">
        <v>3032</v>
      </c>
      <c r="B217" s="305" t="s">
        <v>3033</v>
      </c>
      <c r="C217" s="302">
        <v>1191</v>
      </c>
      <c r="D217" s="306">
        <v>1191</v>
      </c>
      <c r="E217" s="316">
        <f t="shared" si="9"/>
        <v>0</v>
      </c>
      <c r="F217" s="317" t="str">
        <f t="shared" si="10"/>
        <v>是</v>
      </c>
      <c r="G217" s="293" t="str">
        <f t="shared" si="11"/>
        <v>项</v>
      </c>
    </row>
    <row r="218" ht="36" customHeight="1" spans="1:7">
      <c r="A218" s="304" t="s">
        <v>3034</v>
      </c>
      <c r="B218" s="305" t="s">
        <v>3035</v>
      </c>
      <c r="C218" s="302"/>
      <c r="D218" s="306">
        <v>0</v>
      </c>
      <c r="E218" s="316" t="str">
        <f t="shared" si="9"/>
        <v/>
      </c>
      <c r="F218" s="317" t="str">
        <f t="shared" si="10"/>
        <v>否</v>
      </c>
      <c r="G218" s="293" t="str">
        <f t="shared" si="11"/>
        <v>项</v>
      </c>
    </row>
    <row r="219" ht="36" customHeight="1" spans="1:7">
      <c r="A219" s="304" t="s">
        <v>3036</v>
      </c>
      <c r="B219" s="303" t="s">
        <v>3037</v>
      </c>
      <c r="C219" s="302">
        <v>1371</v>
      </c>
      <c r="D219" s="306">
        <v>1371</v>
      </c>
      <c r="E219" s="316">
        <f t="shared" si="9"/>
        <v>0</v>
      </c>
      <c r="F219" s="317" t="str">
        <f t="shared" si="10"/>
        <v>是</v>
      </c>
      <c r="G219" s="293" t="str">
        <f t="shared" si="11"/>
        <v>项</v>
      </c>
    </row>
    <row r="220" ht="36" customHeight="1" spans="1:7">
      <c r="A220" s="304" t="s">
        <v>3038</v>
      </c>
      <c r="B220" s="303" t="s">
        <v>3039</v>
      </c>
      <c r="C220" s="302"/>
      <c r="D220" s="306">
        <v>0</v>
      </c>
      <c r="E220" s="316" t="str">
        <f t="shared" si="9"/>
        <v/>
      </c>
      <c r="F220" s="317" t="str">
        <f t="shared" si="10"/>
        <v>否</v>
      </c>
      <c r="G220" s="293" t="str">
        <f t="shared" si="11"/>
        <v>项</v>
      </c>
    </row>
    <row r="221" ht="36" customHeight="1" spans="1:7">
      <c r="A221" s="300" t="s">
        <v>117</v>
      </c>
      <c r="B221" s="301" t="s">
        <v>3040</v>
      </c>
      <c r="C221" s="302">
        <v>460</v>
      </c>
      <c r="D221" s="302">
        <v>550</v>
      </c>
      <c r="E221" s="316">
        <f t="shared" si="9"/>
        <v>0.196</v>
      </c>
      <c r="F221" s="317" t="str">
        <f t="shared" si="10"/>
        <v>是</v>
      </c>
      <c r="G221" s="293" t="str">
        <f t="shared" si="11"/>
        <v>类</v>
      </c>
    </row>
    <row r="222" ht="36" customHeight="1" spans="1:7">
      <c r="A222" s="318">
        <v>23304</v>
      </c>
      <c r="B222" s="301" t="s">
        <v>3041</v>
      </c>
      <c r="C222" s="302">
        <v>460</v>
      </c>
      <c r="D222" s="302">
        <v>550</v>
      </c>
      <c r="E222" s="316">
        <f t="shared" si="9"/>
        <v>0.196</v>
      </c>
      <c r="F222" s="317" t="str">
        <f t="shared" si="10"/>
        <v>是</v>
      </c>
      <c r="G222" s="293" t="str">
        <f t="shared" si="11"/>
        <v>款</v>
      </c>
    </row>
    <row r="223" ht="36" customHeight="1" spans="1:7">
      <c r="A223" s="304" t="s">
        <v>3042</v>
      </c>
      <c r="B223" s="305" t="s">
        <v>3043</v>
      </c>
      <c r="C223" s="302"/>
      <c r="D223" s="306">
        <v>0</v>
      </c>
      <c r="E223" s="316" t="str">
        <f t="shared" si="9"/>
        <v/>
      </c>
      <c r="F223" s="317" t="str">
        <f t="shared" si="10"/>
        <v>否</v>
      </c>
      <c r="G223" s="293" t="str">
        <f t="shared" si="11"/>
        <v>项</v>
      </c>
    </row>
    <row r="224" ht="36" customHeight="1" spans="1:7">
      <c r="A224" s="304" t="s">
        <v>3044</v>
      </c>
      <c r="B224" s="305" t="s">
        <v>3045</v>
      </c>
      <c r="C224" s="302"/>
      <c r="D224" s="306">
        <v>0</v>
      </c>
      <c r="E224" s="316" t="str">
        <f t="shared" si="9"/>
        <v/>
      </c>
      <c r="F224" s="317" t="str">
        <f t="shared" si="10"/>
        <v>否</v>
      </c>
      <c r="G224" s="293" t="str">
        <f t="shared" si="11"/>
        <v>项</v>
      </c>
    </row>
    <row r="225" ht="36" customHeight="1" spans="1:7">
      <c r="A225" s="304" t="s">
        <v>3046</v>
      </c>
      <c r="B225" s="305" t="s">
        <v>3047</v>
      </c>
      <c r="C225" s="302"/>
      <c r="D225" s="306">
        <v>0</v>
      </c>
      <c r="E225" s="316" t="str">
        <f t="shared" si="9"/>
        <v/>
      </c>
      <c r="F225" s="317" t="str">
        <f t="shared" si="10"/>
        <v>否</v>
      </c>
      <c r="G225" s="293" t="str">
        <f t="shared" si="11"/>
        <v>项</v>
      </c>
    </row>
    <row r="226" ht="36" customHeight="1" spans="1:7">
      <c r="A226" s="304" t="s">
        <v>3048</v>
      </c>
      <c r="B226" s="305" t="s">
        <v>3049</v>
      </c>
      <c r="C226" s="302">
        <v>260</v>
      </c>
      <c r="D226" s="306">
        <v>250</v>
      </c>
      <c r="E226" s="316">
        <f t="shared" si="9"/>
        <v>-0.038</v>
      </c>
      <c r="F226" s="317" t="str">
        <f t="shared" si="10"/>
        <v>是</v>
      </c>
      <c r="G226" s="293" t="str">
        <f t="shared" si="11"/>
        <v>项</v>
      </c>
    </row>
    <row r="227" ht="36" customHeight="1" spans="1:7">
      <c r="A227" s="304" t="s">
        <v>3050</v>
      </c>
      <c r="B227" s="305" t="s">
        <v>3051</v>
      </c>
      <c r="C227" s="307"/>
      <c r="D227" s="307"/>
      <c r="E227" s="316" t="str">
        <f t="shared" si="9"/>
        <v/>
      </c>
      <c r="F227" s="317" t="str">
        <f t="shared" si="10"/>
        <v>否</v>
      </c>
      <c r="G227" s="293" t="str">
        <f t="shared" si="11"/>
        <v>项</v>
      </c>
    </row>
    <row r="228" ht="36" customHeight="1" spans="1:7">
      <c r="A228" s="304" t="s">
        <v>3052</v>
      </c>
      <c r="B228" s="305" t="s">
        <v>3053</v>
      </c>
      <c r="C228" s="307"/>
      <c r="D228" s="307"/>
      <c r="E228" s="316" t="str">
        <f t="shared" si="9"/>
        <v/>
      </c>
      <c r="F228" s="317" t="str">
        <f t="shared" si="10"/>
        <v>否</v>
      </c>
      <c r="G228" s="293" t="str">
        <f t="shared" si="11"/>
        <v>项</v>
      </c>
    </row>
    <row r="229" ht="36" customHeight="1" spans="1:7">
      <c r="A229" s="304" t="s">
        <v>3054</v>
      </c>
      <c r="B229" s="305" t="s">
        <v>3055</v>
      </c>
      <c r="C229" s="307"/>
      <c r="D229" s="307"/>
      <c r="E229" s="316" t="str">
        <f t="shared" si="9"/>
        <v/>
      </c>
      <c r="F229" s="317" t="str">
        <f t="shared" si="10"/>
        <v>否</v>
      </c>
      <c r="G229" s="293" t="str">
        <f t="shared" si="11"/>
        <v>项</v>
      </c>
    </row>
    <row r="230" ht="36" customHeight="1" spans="1:7">
      <c r="A230" s="304" t="s">
        <v>3056</v>
      </c>
      <c r="B230" s="305" t="s">
        <v>3057</v>
      </c>
      <c r="C230" s="307"/>
      <c r="D230" s="307"/>
      <c r="E230" s="316" t="str">
        <f t="shared" si="9"/>
        <v/>
      </c>
      <c r="F230" s="317" t="str">
        <f t="shared" si="10"/>
        <v>否</v>
      </c>
      <c r="G230" s="293" t="str">
        <f t="shared" si="11"/>
        <v>项</v>
      </c>
    </row>
    <row r="231" ht="36" customHeight="1" spans="1:7">
      <c r="A231" s="304" t="s">
        <v>3058</v>
      </c>
      <c r="B231" s="305" t="s">
        <v>3059</v>
      </c>
      <c r="C231" s="307"/>
      <c r="D231" s="307"/>
      <c r="E231" s="316" t="str">
        <f t="shared" si="9"/>
        <v/>
      </c>
      <c r="F231" s="317" t="str">
        <f t="shared" si="10"/>
        <v>否</v>
      </c>
      <c r="G231" s="293" t="str">
        <f t="shared" si="11"/>
        <v>项</v>
      </c>
    </row>
    <row r="232" ht="36" customHeight="1" spans="1:7">
      <c r="A232" s="304" t="s">
        <v>3060</v>
      </c>
      <c r="B232" s="305" t="s">
        <v>3061</v>
      </c>
      <c r="C232" s="307"/>
      <c r="D232" s="307"/>
      <c r="E232" s="316" t="str">
        <f t="shared" si="9"/>
        <v/>
      </c>
      <c r="F232" s="317" t="str">
        <f t="shared" si="10"/>
        <v>否</v>
      </c>
      <c r="G232" s="293" t="str">
        <f t="shared" si="11"/>
        <v>项</v>
      </c>
    </row>
    <row r="233" ht="36" customHeight="1" spans="1:7">
      <c r="A233" s="304" t="s">
        <v>3062</v>
      </c>
      <c r="B233" s="305" t="s">
        <v>3063</v>
      </c>
      <c r="C233" s="307"/>
      <c r="D233" s="307"/>
      <c r="E233" s="316" t="str">
        <f t="shared" si="9"/>
        <v/>
      </c>
      <c r="F233" s="317" t="str">
        <f t="shared" si="10"/>
        <v>否</v>
      </c>
      <c r="G233" s="293" t="str">
        <f t="shared" si="11"/>
        <v>项</v>
      </c>
    </row>
    <row r="234" ht="36" customHeight="1" spans="1:7">
      <c r="A234" s="304" t="s">
        <v>3064</v>
      </c>
      <c r="B234" s="305" t="s">
        <v>3065</v>
      </c>
      <c r="C234" s="302"/>
      <c r="D234" s="306">
        <v>100</v>
      </c>
      <c r="E234" s="316" t="str">
        <f t="shared" si="9"/>
        <v/>
      </c>
      <c r="F234" s="317" t="str">
        <f t="shared" si="10"/>
        <v>是</v>
      </c>
      <c r="G234" s="293" t="str">
        <f t="shared" si="11"/>
        <v>项</v>
      </c>
    </row>
    <row r="235" ht="36" customHeight="1" spans="1:7">
      <c r="A235" s="304" t="s">
        <v>3066</v>
      </c>
      <c r="B235" s="305" t="s">
        <v>3067</v>
      </c>
      <c r="C235" s="302"/>
      <c r="D235" s="306">
        <v>0</v>
      </c>
      <c r="E235" s="316" t="str">
        <f t="shared" si="9"/>
        <v/>
      </c>
      <c r="F235" s="317" t="str">
        <f t="shared" si="10"/>
        <v>否</v>
      </c>
      <c r="G235" s="293" t="str">
        <f t="shared" si="11"/>
        <v>项</v>
      </c>
    </row>
    <row r="236" ht="36" customHeight="1" spans="1:7">
      <c r="A236" s="304" t="s">
        <v>3068</v>
      </c>
      <c r="B236" s="305" t="s">
        <v>3069</v>
      </c>
      <c r="C236" s="302"/>
      <c r="D236" s="306">
        <v>0</v>
      </c>
      <c r="E236" s="316" t="str">
        <f t="shared" si="9"/>
        <v/>
      </c>
      <c r="F236" s="317" t="str">
        <f t="shared" si="10"/>
        <v>否</v>
      </c>
      <c r="G236" s="293" t="str">
        <f t="shared" si="11"/>
        <v>项</v>
      </c>
    </row>
    <row r="237" ht="36" customHeight="1" spans="1:7">
      <c r="A237" s="304" t="s">
        <v>3070</v>
      </c>
      <c r="B237" s="303" t="s">
        <v>3071</v>
      </c>
      <c r="C237" s="302">
        <v>200</v>
      </c>
      <c r="D237" s="306">
        <v>200</v>
      </c>
      <c r="E237" s="316">
        <f t="shared" si="9"/>
        <v>0</v>
      </c>
      <c r="F237" s="317" t="str">
        <f t="shared" si="10"/>
        <v>是</v>
      </c>
      <c r="G237" s="293" t="str">
        <f t="shared" si="11"/>
        <v>项</v>
      </c>
    </row>
    <row r="238" ht="36" customHeight="1" spans="1:7">
      <c r="A238" s="304" t="s">
        <v>3072</v>
      </c>
      <c r="B238" s="303" t="s">
        <v>3073</v>
      </c>
      <c r="C238" s="308"/>
      <c r="D238" s="308"/>
      <c r="E238" s="316" t="str">
        <f t="shared" si="9"/>
        <v/>
      </c>
      <c r="F238" s="317" t="str">
        <f t="shared" si="10"/>
        <v>否</v>
      </c>
      <c r="G238" s="293" t="str">
        <f t="shared" si="11"/>
        <v>项</v>
      </c>
    </row>
    <row r="239" ht="36" customHeight="1" spans="1:7">
      <c r="A239" s="318" t="s">
        <v>3074</v>
      </c>
      <c r="B239" s="301" t="s">
        <v>3075</v>
      </c>
      <c r="C239" s="310"/>
      <c r="D239" s="310"/>
      <c r="E239" s="316" t="str">
        <f t="shared" si="9"/>
        <v/>
      </c>
      <c r="F239" s="317" t="str">
        <f t="shared" si="10"/>
        <v>是</v>
      </c>
      <c r="G239" s="293" t="str">
        <f t="shared" si="11"/>
        <v>类</v>
      </c>
    </row>
    <row r="240" ht="36" customHeight="1" spans="1:7">
      <c r="A240" s="318" t="s">
        <v>3076</v>
      </c>
      <c r="B240" s="309" t="s">
        <v>3077</v>
      </c>
      <c r="C240" s="306">
        <f>SUM(C241:C252)</f>
        <v>0</v>
      </c>
      <c r="D240" s="306">
        <f>SUM(D241:D252)</f>
        <v>0</v>
      </c>
      <c r="E240" s="316" t="str">
        <f t="shared" si="9"/>
        <v/>
      </c>
      <c r="F240" s="317" t="str">
        <f t="shared" si="10"/>
        <v>否</v>
      </c>
      <c r="G240" s="293" t="str">
        <f t="shared" si="11"/>
        <v>款</v>
      </c>
    </row>
    <row r="241" ht="36" customHeight="1" spans="1:7">
      <c r="A241" s="319" t="s">
        <v>3078</v>
      </c>
      <c r="B241" s="305" t="s">
        <v>3079</v>
      </c>
      <c r="C241" s="307"/>
      <c r="D241" s="307"/>
      <c r="E241" s="316" t="str">
        <f t="shared" si="9"/>
        <v/>
      </c>
      <c r="F241" s="317" t="str">
        <f t="shared" si="10"/>
        <v>否</v>
      </c>
      <c r="G241" s="293" t="str">
        <f t="shared" si="11"/>
        <v>项</v>
      </c>
    </row>
    <row r="242" ht="36" customHeight="1" spans="1:7">
      <c r="A242" s="319" t="s">
        <v>3080</v>
      </c>
      <c r="B242" s="305" t="s">
        <v>3081</v>
      </c>
      <c r="C242" s="307"/>
      <c r="D242" s="307"/>
      <c r="E242" s="316" t="str">
        <f t="shared" si="9"/>
        <v/>
      </c>
      <c r="F242" s="317" t="str">
        <f t="shared" si="10"/>
        <v>否</v>
      </c>
      <c r="G242" s="293" t="str">
        <f t="shared" si="11"/>
        <v>项</v>
      </c>
    </row>
    <row r="243" ht="36" customHeight="1" spans="1:7">
      <c r="A243" s="319" t="s">
        <v>3082</v>
      </c>
      <c r="B243" s="305" t="s">
        <v>3083</v>
      </c>
      <c r="C243" s="307"/>
      <c r="D243" s="307"/>
      <c r="E243" s="316" t="str">
        <f t="shared" si="9"/>
        <v/>
      </c>
      <c r="F243" s="317" t="str">
        <f t="shared" si="10"/>
        <v>否</v>
      </c>
      <c r="G243" s="293" t="str">
        <f t="shared" si="11"/>
        <v>项</v>
      </c>
    </row>
    <row r="244" ht="36" customHeight="1" spans="1:7">
      <c r="A244" s="319" t="s">
        <v>3084</v>
      </c>
      <c r="B244" s="305" t="s">
        <v>3085</v>
      </c>
      <c r="C244" s="307"/>
      <c r="D244" s="307"/>
      <c r="E244" s="316" t="str">
        <f t="shared" si="9"/>
        <v/>
      </c>
      <c r="F244" s="317" t="str">
        <f t="shared" si="10"/>
        <v>否</v>
      </c>
      <c r="G244" s="293" t="str">
        <f t="shared" si="11"/>
        <v>项</v>
      </c>
    </row>
    <row r="245" ht="36" customHeight="1" spans="1:7">
      <c r="A245" s="319" t="s">
        <v>3086</v>
      </c>
      <c r="B245" s="305" t="s">
        <v>3087</v>
      </c>
      <c r="C245" s="307"/>
      <c r="D245" s="307"/>
      <c r="E245" s="316" t="str">
        <f t="shared" si="9"/>
        <v/>
      </c>
      <c r="F245" s="317" t="str">
        <f t="shared" si="10"/>
        <v>否</v>
      </c>
      <c r="G245" s="293" t="str">
        <f t="shared" si="11"/>
        <v>项</v>
      </c>
    </row>
    <row r="246" ht="36" customHeight="1" spans="1:7">
      <c r="A246" s="319" t="s">
        <v>3088</v>
      </c>
      <c r="B246" s="305" t="s">
        <v>3089</v>
      </c>
      <c r="C246" s="307"/>
      <c r="D246" s="307"/>
      <c r="E246" s="316" t="str">
        <f t="shared" si="9"/>
        <v/>
      </c>
      <c r="F246" s="317" t="str">
        <f t="shared" si="10"/>
        <v>否</v>
      </c>
      <c r="G246" s="293" t="str">
        <f t="shared" si="11"/>
        <v>项</v>
      </c>
    </row>
    <row r="247" ht="36" customHeight="1" spans="1:7">
      <c r="A247" s="319" t="s">
        <v>3090</v>
      </c>
      <c r="B247" s="305" t="s">
        <v>3091</v>
      </c>
      <c r="C247" s="307"/>
      <c r="D247" s="307"/>
      <c r="E247" s="316" t="str">
        <f t="shared" si="9"/>
        <v/>
      </c>
      <c r="F247" s="317" t="str">
        <f t="shared" si="10"/>
        <v>否</v>
      </c>
      <c r="G247" s="293" t="str">
        <f t="shared" si="11"/>
        <v>项</v>
      </c>
    </row>
    <row r="248" ht="36" customHeight="1" spans="1:7">
      <c r="A248" s="319" t="s">
        <v>3092</v>
      </c>
      <c r="B248" s="305" t="s">
        <v>3093</v>
      </c>
      <c r="C248" s="307"/>
      <c r="D248" s="307"/>
      <c r="E248" s="316" t="str">
        <f t="shared" si="9"/>
        <v/>
      </c>
      <c r="F248" s="317" t="str">
        <f t="shared" si="10"/>
        <v>否</v>
      </c>
      <c r="G248" s="293" t="str">
        <f t="shared" si="11"/>
        <v>项</v>
      </c>
    </row>
    <row r="249" ht="36" customHeight="1" spans="1:7">
      <c r="A249" s="319" t="s">
        <v>3094</v>
      </c>
      <c r="B249" s="305" t="s">
        <v>3095</v>
      </c>
      <c r="C249" s="307"/>
      <c r="D249" s="307"/>
      <c r="E249" s="316" t="str">
        <f t="shared" si="9"/>
        <v/>
      </c>
      <c r="F249" s="317" t="str">
        <f t="shared" si="10"/>
        <v>否</v>
      </c>
      <c r="G249" s="293" t="str">
        <f t="shared" si="11"/>
        <v>项</v>
      </c>
    </row>
    <row r="250" ht="36" customHeight="1" spans="1:7">
      <c r="A250" s="319" t="s">
        <v>3096</v>
      </c>
      <c r="B250" s="305" t="s">
        <v>3097</v>
      </c>
      <c r="C250" s="307"/>
      <c r="D250" s="307"/>
      <c r="E250" s="316" t="str">
        <f t="shared" si="9"/>
        <v/>
      </c>
      <c r="F250" s="317" t="str">
        <f t="shared" si="10"/>
        <v>否</v>
      </c>
      <c r="G250" s="293" t="str">
        <f t="shared" si="11"/>
        <v>项</v>
      </c>
    </row>
    <row r="251" ht="36" customHeight="1" spans="1:7">
      <c r="A251" s="319" t="s">
        <v>3098</v>
      </c>
      <c r="B251" s="305" t="s">
        <v>3099</v>
      </c>
      <c r="C251" s="307"/>
      <c r="D251" s="307"/>
      <c r="E251" s="316" t="str">
        <f t="shared" si="9"/>
        <v/>
      </c>
      <c r="F251" s="317" t="str">
        <f t="shared" si="10"/>
        <v>否</v>
      </c>
      <c r="G251" s="293" t="str">
        <f t="shared" si="11"/>
        <v>项</v>
      </c>
    </row>
    <row r="252" ht="36" customHeight="1" spans="1:7">
      <c r="A252" s="319" t="s">
        <v>3100</v>
      </c>
      <c r="B252" s="305" t="s">
        <v>3101</v>
      </c>
      <c r="C252" s="307"/>
      <c r="D252" s="307"/>
      <c r="E252" s="316" t="str">
        <f t="shared" si="9"/>
        <v/>
      </c>
      <c r="F252" s="317" t="str">
        <f t="shared" si="10"/>
        <v>否</v>
      </c>
      <c r="G252" s="293" t="str">
        <f t="shared" si="11"/>
        <v>项</v>
      </c>
    </row>
    <row r="253" ht="36" customHeight="1" spans="1:7">
      <c r="A253" s="318" t="s">
        <v>3102</v>
      </c>
      <c r="B253" s="309" t="s">
        <v>3103</v>
      </c>
      <c r="C253" s="306">
        <f>SUM(C254:C259)</f>
        <v>0</v>
      </c>
      <c r="D253" s="306">
        <f>SUM(D254:D259)</f>
        <v>0</v>
      </c>
      <c r="E253" s="316" t="str">
        <f t="shared" si="9"/>
        <v/>
      </c>
      <c r="F253" s="317" t="str">
        <f t="shared" si="10"/>
        <v>否</v>
      </c>
      <c r="G253" s="293" t="str">
        <f t="shared" si="11"/>
        <v>款</v>
      </c>
    </row>
    <row r="254" ht="36" customHeight="1" spans="1:7">
      <c r="A254" s="319" t="s">
        <v>3104</v>
      </c>
      <c r="B254" s="305" t="s">
        <v>3105</v>
      </c>
      <c r="C254" s="307"/>
      <c r="D254" s="307"/>
      <c r="E254" s="316" t="str">
        <f t="shared" si="9"/>
        <v/>
      </c>
      <c r="F254" s="317" t="str">
        <f t="shared" si="10"/>
        <v>否</v>
      </c>
      <c r="G254" s="293" t="str">
        <f t="shared" si="11"/>
        <v>项</v>
      </c>
    </row>
    <row r="255" ht="36" customHeight="1" spans="1:7">
      <c r="A255" s="319" t="s">
        <v>3106</v>
      </c>
      <c r="B255" s="305" t="s">
        <v>3107</v>
      </c>
      <c r="C255" s="307"/>
      <c r="D255" s="307"/>
      <c r="E255" s="316" t="str">
        <f t="shared" si="9"/>
        <v/>
      </c>
      <c r="F255" s="317" t="str">
        <f t="shared" si="10"/>
        <v>否</v>
      </c>
      <c r="G255" s="293" t="str">
        <f t="shared" si="11"/>
        <v>项</v>
      </c>
    </row>
    <row r="256" ht="36" customHeight="1" spans="1:7">
      <c r="A256" s="319" t="s">
        <v>3108</v>
      </c>
      <c r="B256" s="305" t="s">
        <v>3109</v>
      </c>
      <c r="C256" s="307"/>
      <c r="D256" s="307"/>
      <c r="E256" s="316" t="str">
        <f t="shared" si="9"/>
        <v/>
      </c>
      <c r="F256" s="317" t="str">
        <f t="shared" si="10"/>
        <v>否</v>
      </c>
      <c r="G256" s="293" t="str">
        <f t="shared" si="11"/>
        <v>项</v>
      </c>
    </row>
    <row r="257" ht="36" customHeight="1" spans="1:7">
      <c r="A257" s="319" t="s">
        <v>3110</v>
      </c>
      <c r="B257" s="305" t="s">
        <v>3111</v>
      </c>
      <c r="C257" s="307"/>
      <c r="D257" s="307"/>
      <c r="E257" s="316" t="str">
        <f t="shared" si="9"/>
        <v/>
      </c>
      <c r="F257" s="317" t="str">
        <f t="shared" si="10"/>
        <v>否</v>
      </c>
      <c r="G257" s="293" t="str">
        <f t="shared" si="11"/>
        <v>项</v>
      </c>
    </row>
    <row r="258" ht="36" customHeight="1" spans="1:7">
      <c r="A258" s="319" t="s">
        <v>3112</v>
      </c>
      <c r="B258" s="305" t="s">
        <v>3113</v>
      </c>
      <c r="C258" s="307"/>
      <c r="D258" s="307"/>
      <c r="E258" s="316" t="str">
        <f t="shared" si="9"/>
        <v/>
      </c>
      <c r="F258" s="317" t="str">
        <f t="shared" si="10"/>
        <v>否</v>
      </c>
      <c r="G258" s="293" t="str">
        <f t="shared" si="11"/>
        <v>项</v>
      </c>
    </row>
    <row r="259" ht="36" customHeight="1" spans="1:7">
      <c r="A259" s="319" t="s">
        <v>3114</v>
      </c>
      <c r="B259" s="305" t="s">
        <v>3115</v>
      </c>
      <c r="C259" s="307"/>
      <c r="D259" s="307"/>
      <c r="E259" s="316" t="str">
        <f t="shared" si="9"/>
        <v/>
      </c>
      <c r="F259" s="317" t="str">
        <f t="shared" si="10"/>
        <v>否</v>
      </c>
      <c r="G259" s="293" t="str">
        <f t="shared" si="11"/>
        <v>项</v>
      </c>
    </row>
    <row r="260" ht="36" customHeight="1" spans="1:7">
      <c r="A260" s="304"/>
      <c r="B260" s="303"/>
      <c r="C260" s="308"/>
      <c r="D260" s="308"/>
      <c r="E260" s="316" t="str">
        <f t="shared" ref="E260:E271" si="12">IF(C260&gt;0,D260/C260-1,IF(C260&lt;0,-(D260/C260-1),""))</f>
        <v/>
      </c>
      <c r="F260" s="317" t="str">
        <f>IF(LEN(A260)=3,"是",IF(B260&lt;&gt;"",IF(SUM(C260:D260)&lt;&gt;0,"是","否"),"是"))</f>
        <v>是</v>
      </c>
      <c r="G260" s="293"/>
    </row>
    <row r="261" ht="36" customHeight="1" spans="1:7">
      <c r="A261" s="320"/>
      <c r="B261" s="321" t="s">
        <v>3137</v>
      </c>
      <c r="C261" s="302">
        <v>188323</v>
      </c>
      <c r="D261" s="302">
        <v>116708</v>
      </c>
      <c r="E261" s="316">
        <f t="shared" si="12"/>
        <v>-0.38</v>
      </c>
      <c r="F261" s="317" t="str">
        <f>IF(LEN(A261)=3,"是",IF(B261&lt;&gt;"",IF(SUM(C261:D261)&lt;&gt;0,"是","否"),"是"))</f>
        <v>是</v>
      </c>
      <c r="G261" s="293"/>
    </row>
    <row r="262" ht="36" customHeight="1" spans="1:7">
      <c r="A262" s="322" t="s">
        <v>3117</v>
      </c>
      <c r="B262" s="323" t="s">
        <v>122</v>
      </c>
      <c r="C262" s="96">
        <v>841688</v>
      </c>
      <c r="D262" s="96">
        <v>830374</v>
      </c>
      <c r="E262" s="316">
        <f t="shared" si="12"/>
        <v>-0.013</v>
      </c>
      <c r="F262" s="317" t="str">
        <f t="shared" ref="F262:F271" si="13">IF(LEN(A262)=3,"是",IF(B262&lt;&gt;"",IF(SUM(C262:D262)&lt;&gt;0,"是","否"),"是"))</f>
        <v>是</v>
      </c>
      <c r="G262" s="293"/>
    </row>
    <row r="263" ht="36" customHeight="1" spans="1:7">
      <c r="A263" s="322" t="s">
        <v>3118</v>
      </c>
      <c r="B263" s="324" t="s">
        <v>3119</v>
      </c>
      <c r="C263" s="96">
        <f>SUM(C264:C265)</f>
        <v>87648</v>
      </c>
      <c r="D263" s="96">
        <f>SUM(D264:D265)</f>
        <v>76424</v>
      </c>
      <c r="E263" s="316">
        <f t="shared" si="12"/>
        <v>-0.128</v>
      </c>
      <c r="F263" s="317" t="str">
        <f t="shared" si="13"/>
        <v>是</v>
      </c>
      <c r="G263" s="293"/>
    </row>
    <row r="264" ht="36" customHeight="1" spans="1:7">
      <c r="A264" s="325" t="s">
        <v>3138</v>
      </c>
      <c r="B264" s="324" t="s">
        <v>3139</v>
      </c>
      <c r="C264" s="96">
        <v>42243</v>
      </c>
      <c r="D264" s="96">
        <v>44858</v>
      </c>
      <c r="E264" s="316">
        <f t="shared" si="12"/>
        <v>0.062</v>
      </c>
      <c r="F264" s="317" t="str">
        <f t="shared" si="13"/>
        <v>是</v>
      </c>
      <c r="G264" s="293"/>
    </row>
    <row r="265" ht="36" customHeight="1" spans="1:6">
      <c r="A265" s="326" t="s">
        <v>3120</v>
      </c>
      <c r="B265" s="327" t="s">
        <v>3121</v>
      </c>
      <c r="C265" s="328">
        <v>45405</v>
      </c>
      <c r="D265" s="96">
        <v>31566</v>
      </c>
      <c r="E265" s="316">
        <f t="shared" si="12"/>
        <v>-0.305</v>
      </c>
      <c r="F265" s="317" t="str">
        <f t="shared" si="13"/>
        <v>是</v>
      </c>
    </row>
    <row r="266" ht="36" customHeight="1" spans="1:7">
      <c r="A266" s="325" t="s">
        <v>3140</v>
      </c>
      <c r="B266" s="324" t="s">
        <v>3125</v>
      </c>
      <c r="C266" s="328">
        <v>197840</v>
      </c>
      <c r="D266" s="306">
        <v>64750</v>
      </c>
      <c r="E266" s="316">
        <f t="shared" si="12"/>
        <v>-0.673</v>
      </c>
      <c r="F266" s="317" t="str">
        <f t="shared" si="13"/>
        <v>是</v>
      </c>
      <c r="G266" s="293"/>
    </row>
    <row r="267" ht="36" customHeight="1" spans="1:7">
      <c r="A267" s="325" t="s">
        <v>3126</v>
      </c>
      <c r="B267" s="324" t="s">
        <v>3127</v>
      </c>
      <c r="C267" s="101"/>
      <c r="D267" s="101"/>
      <c r="E267" s="316" t="str">
        <f t="shared" si="12"/>
        <v/>
      </c>
      <c r="F267" s="317" t="str">
        <f t="shared" si="13"/>
        <v>否</v>
      </c>
      <c r="G267" s="293"/>
    </row>
    <row r="268" ht="36" customHeight="1" spans="1:7">
      <c r="A268" s="325" t="s">
        <v>3141</v>
      </c>
      <c r="B268" s="329" t="s">
        <v>3142</v>
      </c>
      <c r="C268" s="328">
        <v>556200</v>
      </c>
      <c r="D268" s="96">
        <v>689200</v>
      </c>
      <c r="E268" s="316">
        <f t="shared" si="12"/>
        <v>0.239</v>
      </c>
      <c r="F268" s="317" t="str">
        <f t="shared" si="13"/>
        <v>是</v>
      </c>
      <c r="G268" s="293"/>
    </row>
    <row r="269" ht="36" customHeight="1" spans="1:7">
      <c r="A269" s="322" t="s">
        <v>3128</v>
      </c>
      <c r="B269" s="330" t="s">
        <v>3129</v>
      </c>
      <c r="C269" s="328">
        <v>256760</v>
      </c>
      <c r="D269" s="96">
        <v>256687</v>
      </c>
      <c r="E269" s="316">
        <f t="shared" si="12"/>
        <v>0</v>
      </c>
      <c r="F269" s="317" t="str">
        <f t="shared" si="13"/>
        <v>是</v>
      </c>
      <c r="G269" s="293"/>
    </row>
    <row r="270" ht="36" customHeight="1" spans="1:7">
      <c r="A270" s="322"/>
      <c r="B270" s="330" t="s">
        <v>3143</v>
      </c>
      <c r="C270" s="96"/>
      <c r="D270" s="101"/>
      <c r="E270" s="316" t="str">
        <f t="shared" si="12"/>
        <v/>
      </c>
      <c r="F270" s="317" t="str">
        <f t="shared" si="13"/>
        <v>否</v>
      </c>
      <c r="G270" s="293"/>
    </row>
    <row r="271" ht="36" customHeight="1" spans="1:7">
      <c r="A271" s="331"/>
      <c r="B271" s="332" t="s">
        <v>129</v>
      </c>
      <c r="C271" s="96">
        <v>1286771</v>
      </c>
      <c r="D271" s="96">
        <v>1203769</v>
      </c>
      <c r="E271" s="316">
        <f t="shared" si="12"/>
        <v>-0.065</v>
      </c>
      <c r="F271" s="317" t="str">
        <f t="shared" si="13"/>
        <v>是</v>
      </c>
      <c r="G271" s="293"/>
    </row>
    <row r="272" spans="3:4">
      <c r="C272" s="333"/>
      <c r="D272" s="333"/>
    </row>
    <row r="273" spans="3:4">
      <c r="C273" s="333"/>
      <c r="D273" s="333"/>
    </row>
    <row r="274" spans="3:4">
      <c r="C274" s="333"/>
      <c r="D274" s="333"/>
    </row>
  </sheetData>
  <autoFilter ref="A3:G271">
    <extLst/>
  </autoFilter>
  <mergeCells count="1">
    <mergeCell ref="B1:E1"/>
  </mergeCells>
  <conditionalFormatting sqref="B268">
    <cfRule type="expression" dxfId="1" priority="10" stopIfTrue="1">
      <formula>"len($A:$A)=3"</formula>
    </cfRule>
  </conditionalFormatting>
  <conditionalFormatting sqref="C270">
    <cfRule type="expression" dxfId="1" priority="2" stopIfTrue="1">
      <formula>"len($A:$A)=3"</formula>
    </cfRule>
  </conditionalFormatting>
  <conditionalFormatting sqref="B269:B270">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D14" sqref="D14"/>
    </sheetView>
  </sheetViews>
  <sheetFormatPr defaultColWidth="9" defaultRowHeight="14.25" outlineLevelCol="4"/>
  <cols>
    <col min="1" max="1" width="52.1083333333333" style="269" customWidth="1"/>
    <col min="2" max="4" width="20.6666666666667" customWidth="1"/>
  </cols>
  <sheetData>
    <row r="1" s="268" customFormat="1" ht="45" customHeight="1" spans="1:5">
      <c r="A1" s="270" t="s">
        <v>3144</v>
      </c>
      <c r="B1" s="270"/>
      <c r="C1" s="270"/>
      <c r="D1" s="270"/>
      <c r="E1" s="282"/>
    </row>
    <row r="2" ht="20.1" customHeight="1" spans="1:5">
      <c r="A2" s="271"/>
      <c r="B2" s="272"/>
      <c r="C2" s="273"/>
      <c r="D2" s="273" t="s">
        <v>2</v>
      </c>
      <c r="E2" s="269"/>
    </row>
    <row r="3" ht="45" customHeight="1" spans="1:5">
      <c r="A3" s="274" t="s">
        <v>2454</v>
      </c>
      <c r="B3" s="93" t="s">
        <v>131</v>
      </c>
      <c r="C3" s="93" t="s">
        <v>6</v>
      </c>
      <c r="D3" s="93" t="s">
        <v>132</v>
      </c>
      <c r="E3" s="283" t="s">
        <v>8</v>
      </c>
    </row>
    <row r="4" ht="36" customHeight="1" spans="1:5">
      <c r="A4" s="275" t="s">
        <v>2665</v>
      </c>
      <c r="B4" s="276"/>
      <c r="C4" s="276"/>
      <c r="D4" s="277"/>
      <c r="E4" s="284" t="str">
        <f>IF(A4&lt;&gt;"",IF(SUM(B4:C4)&lt;&gt;0,"是","否"),"是")</f>
        <v>否</v>
      </c>
    </row>
    <row r="5" ht="36" customHeight="1" spans="1:5">
      <c r="A5" s="275" t="s">
        <v>2696</v>
      </c>
      <c r="B5" s="276">
        <v>620</v>
      </c>
      <c r="C5" s="276"/>
      <c r="D5" s="277"/>
      <c r="E5" s="284" t="str">
        <f t="shared" ref="E5:E15" si="0">IF(A5&lt;&gt;"",IF(SUM(B5:C5)&lt;&gt;0,"是","否"),"是")</f>
        <v>是</v>
      </c>
    </row>
    <row r="6" ht="36" customHeight="1" spans="1:5">
      <c r="A6" s="275" t="s">
        <v>2716</v>
      </c>
      <c r="B6" s="276">
        <v>4153</v>
      </c>
      <c r="C6" s="276">
        <v>24000</v>
      </c>
      <c r="D6" s="277"/>
      <c r="E6" s="284" t="str">
        <f t="shared" si="0"/>
        <v>是</v>
      </c>
    </row>
    <row r="7" ht="36" customHeight="1" spans="1:5">
      <c r="A7" s="278" t="s">
        <v>2728</v>
      </c>
      <c r="B7" s="276">
        <v>35895</v>
      </c>
      <c r="C7" s="276">
        <v>17779</v>
      </c>
      <c r="D7" s="277"/>
      <c r="E7" s="285" t="str">
        <f t="shared" si="0"/>
        <v>是</v>
      </c>
    </row>
    <row r="8" ht="36" customHeight="1" spans="1:5">
      <c r="A8" s="275" t="s">
        <v>2819</v>
      </c>
      <c r="B8" s="276"/>
      <c r="C8" s="276"/>
      <c r="D8" s="277"/>
      <c r="E8" s="284" t="str">
        <f t="shared" si="0"/>
        <v>否</v>
      </c>
    </row>
    <row r="9" ht="36" customHeight="1" spans="1:5">
      <c r="A9" s="275" t="s">
        <v>2852</v>
      </c>
      <c r="B9" s="276"/>
      <c r="C9" s="276"/>
      <c r="D9" s="277"/>
      <c r="E9" s="284" t="str">
        <f t="shared" si="0"/>
        <v>否</v>
      </c>
    </row>
    <row r="10" ht="36" customHeight="1" spans="1:5">
      <c r="A10" s="278" t="s">
        <v>2950</v>
      </c>
      <c r="B10" s="276"/>
      <c r="C10" s="276"/>
      <c r="D10" s="277"/>
      <c r="E10" s="285" t="str">
        <f t="shared" si="0"/>
        <v>否</v>
      </c>
    </row>
    <row r="11" ht="36" customHeight="1" spans="1:5">
      <c r="A11" s="275" t="s">
        <v>2957</v>
      </c>
      <c r="B11" s="276">
        <v>1575</v>
      </c>
      <c r="C11" s="276">
        <v>3079</v>
      </c>
      <c r="D11" s="277"/>
      <c r="E11" s="284" t="str">
        <f t="shared" si="0"/>
        <v>是</v>
      </c>
    </row>
    <row r="12" ht="36" customHeight="1" spans="1:5">
      <c r="A12" s="278" t="s">
        <v>3007</v>
      </c>
      <c r="B12" s="276"/>
      <c r="C12" s="276"/>
      <c r="D12" s="277"/>
      <c r="E12" s="285" t="str">
        <f t="shared" si="0"/>
        <v>否</v>
      </c>
    </row>
    <row r="13" ht="36" customHeight="1" spans="1:5">
      <c r="A13" s="278" t="s">
        <v>3040</v>
      </c>
      <c r="B13" s="276"/>
      <c r="C13" s="276"/>
      <c r="D13" s="277"/>
      <c r="E13" s="285" t="str">
        <f t="shared" si="0"/>
        <v>否</v>
      </c>
    </row>
    <row r="14" ht="36" customHeight="1" spans="1:5">
      <c r="A14" s="278" t="s">
        <v>3075</v>
      </c>
      <c r="B14" s="276"/>
      <c r="C14" s="276"/>
      <c r="D14" s="277"/>
      <c r="E14" s="285" t="str">
        <f t="shared" si="0"/>
        <v>否</v>
      </c>
    </row>
    <row r="15" ht="36" customHeight="1" spans="1:5">
      <c r="A15" s="279" t="s">
        <v>3145</v>
      </c>
      <c r="B15" s="280">
        <f>SUM(B4:B14)</f>
        <v>42243</v>
      </c>
      <c r="C15" s="280">
        <f>SUM(C6:C14)</f>
        <v>44858</v>
      </c>
      <c r="D15" s="281"/>
      <c r="E15" s="284" t="str">
        <f t="shared" si="0"/>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workbookViewId="0">
      <selection activeCell="D4" sqref="D4:D41"/>
    </sheetView>
  </sheetViews>
  <sheetFormatPr defaultColWidth="9" defaultRowHeight="15.75" outlineLevelCol="4"/>
  <cols>
    <col min="1" max="1" width="50.775" style="232" customWidth="1"/>
    <col min="2" max="4" width="20.6666666666667" style="232" customWidth="1"/>
    <col min="5" max="5" width="4.21666666666667" style="232" customWidth="1"/>
    <col min="6" max="16384" width="9" style="232"/>
  </cols>
  <sheetData>
    <row r="1" ht="45" customHeight="1" spans="1:4">
      <c r="A1" s="180" t="s">
        <v>3146</v>
      </c>
      <c r="B1" s="180"/>
      <c r="C1" s="180"/>
      <c r="D1" s="180"/>
    </row>
    <row r="2" ht="20.1" customHeight="1" spans="1:4">
      <c r="A2" s="251"/>
      <c r="B2" s="252"/>
      <c r="C2" s="253"/>
      <c r="D2" s="254" t="s">
        <v>3147</v>
      </c>
    </row>
    <row r="3" ht="45" customHeight="1" spans="1:5">
      <c r="A3" s="209" t="s">
        <v>3148</v>
      </c>
      <c r="B3" s="255" t="s">
        <v>5</v>
      </c>
      <c r="C3" s="255" t="s">
        <v>6</v>
      </c>
      <c r="D3" s="255" t="s">
        <v>7</v>
      </c>
      <c r="E3" s="232" t="s">
        <v>8</v>
      </c>
    </row>
    <row r="4" ht="36" customHeight="1" spans="1:5">
      <c r="A4" s="171" t="s">
        <v>3149</v>
      </c>
      <c r="B4" s="256">
        <v>1117</v>
      </c>
      <c r="C4" s="256">
        <v>2335</v>
      </c>
      <c r="D4" s="185">
        <v>1.09042076991943</v>
      </c>
      <c r="E4" s="267" t="str">
        <f t="shared" ref="E4:E41" si="0">IF(A4&lt;&gt;"",IF(SUM(B4:C4)&lt;&gt;0,"是","否"),"是")</f>
        <v>是</v>
      </c>
    </row>
    <row r="5" ht="36" customHeight="1" spans="1:5">
      <c r="A5" s="241" t="s">
        <v>3150</v>
      </c>
      <c r="B5" s="257"/>
      <c r="C5" s="258"/>
      <c r="D5" s="185" t="s">
        <v>3151</v>
      </c>
      <c r="E5" s="267" t="str">
        <f t="shared" si="0"/>
        <v>否</v>
      </c>
    </row>
    <row r="6" ht="36" customHeight="1" spans="1:5">
      <c r="A6" s="241" t="s">
        <v>3152</v>
      </c>
      <c r="B6" s="257"/>
      <c r="C6" s="257"/>
      <c r="D6" s="185" t="s">
        <v>3151</v>
      </c>
      <c r="E6" s="267" t="str">
        <f t="shared" si="0"/>
        <v>否</v>
      </c>
    </row>
    <row r="7" ht="36" customHeight="1" spans="1:5">
      <c r="A7" s="241" t="s">
        <v>3153</v>
      </c>
      <c r="B7" s="259"/>
      <c r="C7" s="258"/>
      <c r="D7" s="185" t="s">
        <v>3151</v>
      </c>
      <c r="E7" s="267" t="str">
        <f t="shared" si="0"/>
        <v>否</v>
      </c>
    </row>
    <row r="8" ht="36" customHeight="1" spans="1:5">
      <c r="A8" s="241" t="s">
        <v>3154</v>
      </c>
      <c r="B8" s="257"/>
      <c r="C8" s="258"/>
      <c r="D8" s="185" t="s">
        <v>3151</v>
      </c>
      <c r="E8" s="267" t="str">
        <f t="shared" si="0"/>
        <v>否</v>
      </c>
    </row>
    <row r="9" ht="36" customHeight="1" spans="1:5">
      <c r="A9" s="241" t="s">
        <v>3155</v>
      </c>
      <c r="B9" s="259"/>
      <c r="C9" s="258"/>
      <c r="D9" s="185" t="s">
        <v>3151</v>
      </c>
      <c r="E9" s="267" t="str">
        <f t="shared" si="0"/>
        <v>否</v>
      </c>
    </row>
    <row r="10" ht="36" customHeight="1" spans="1:5">
      <c r="A10" s="241" t="s">
        <v>3156</v>
      </c>
      <c r="B10" s="257"/>
      <c r="C10" s="258"/>
      <c r="D10" s="185" t="s">
        <v>3151</v>
      </c>
      <c r="E10" s="267" t="str">
        <f t="shared" si="0"/>
        <v>否</v>
      </c>
    </row>
    <row r="11" ht="36" customHeight="1" spans="1:5">
      <c r="A11" s="241" t="s">
        <v>3157</v>
      </c>
      <c r="B11" s="257"/>
      <c r="C11" s="258"/>
      <c r="D11" s="185" t="s">
        <v>3151</v>
      </c>
      <c r="E11" s="267" t="str">
        <f t="shared" si="0"/>
        <v>否</v>
      </c>
    </row>
    <row r="12" ht="36" customHeight="1" spans="1:5">
      <c r="A12" s="241" t="s">
        <v>3158</v>
      </c>
      <c r="B12" s="257"/>
      <c r="C12" s="258"/>
      <c r="D12" s="185" t="s">
        <v>3151</v>
      </c>
      <c r="E12" s="267" t="str">
        <f t="shared" si="0"/>
        <v>否</v>
      </c>
    </row>
    <row r="13" ht="36" customHeight="1" spans="1:5">
      <c r="A13" s="241" t="s">
        <v>3159</v>
      </c>
      <c r="B13" s="260"/>
      <c r="C13" s="257"/>
      <c r="D13" s="185" t="s">
        <v>3151</v>
      </c>
      <c r="E13" s="267" t="str">
        <f t="shared" si="0"/>
        <v>否</v>
      </c>
    </row>
    <row r="14" ht="36" customHeight="1" spans="1:5">
      <c r="A14" s="241" t="s">
        <v>3160</v>
      </c>
      <c r="B14" s="260"/>
      <c r="C14" s="258"/>
      <c r="D14" s="185" t="s">
        <v>3151</v>
      </c>
      <c r="E14" s="267" t="str">
        <f t="shared" si="0"/>
        <v>否</v>
      </c>
    </row>
    <row r="15" ht="36" customHeight="1" spans="1:5">
      <c r="A15" s="241" t="s">
        <v>3161</v>
      </c>
      <c r="B15" s="260"/>
      <c r="C15" s="261"/>
      <c r="D15" s="185" t="s">
        <v>3151</v>
      </c>
      <c r="E15" s="267" t="str">
        <f t="shared" si="0"/>
        <v>否</v>
      </c>
    </row>
    <row r="16" ht="36" customHeight="1" spans="1:5">
      <c r="A16" s="241" t="s">
        <v>3162</v>
      </c>
      <c r="B16" s="260"/>
      <c r="C16" s="261"/>
      <c r="D16" s="185" t="s">
        <v>3151</v>
      </c>
      <c r="E16" s="267" t="str">
        <f t="shared" si="0"/>
        <v>否</v>
      </c>
    </row>
    <row r="17" ht="36" customHeight="1" spans="1:5">
      <c r="A17" s="241" t="s">
        <v>3163</v>
      </c>
      <c r="B17" s="257"/>
      <c r="C17" s="258"/>
      <c r="D17" s="185" t="s">
        <v>3151</v>
      </c>
      <c r="E17" s="267" t="str">
        <f t="shared" si="0"/>
        <v>否</v>
      </c>
    </row>
    <row r="18" ht="36" customHeight="1" spans="1:5">
      <c r="A18" s="241" t="s">
        <v>3164</v>
      </c>
      <c r="B18" s="260"/>
      <c r="C18" s="261"/>
      <c r="D18" s="185" t="s">
        <v>3151</v>
      </c>
      <c r="E18" s="267" t="str">
        <f t="shared" si="0"/>
        <v>否</v>
      </c>
    </row>
    <row r="19" ht="36" customHeight="1" spans="1:5">
      <c r="A19" s="241" t="s">
        <v>3165</v>
      </c>
      <c r="B19" s="260"/>
      <c r="C19" s="261"/>
      <c r="D19" s="185" t="s">
        <v>3151</v>
      </c>
      <c r="E19" s="267" t="str">
        <f t="shared" si="0"/>
        <v>否</v>
      </c>
    </row>
    <row r="20" ht="36" customHeight="1" spans="1:5">
      <c r="A20" s="241" t="s">
        <v>3166</v>
      </c>
      <c r="B20" s="257"/>
      <c r="C20" s="261"/>
      <c r="D20" s="185" t="s">
        <v>3151</v>
      </c>
      <c r="E20" s="267" t="str">
        <f t="shared" si="0"/>
        <v>否</v>
      </c>
    </row>
    <row r="21" ht="36" customHeight="1" spans="1:5">
      <c r="A21" s="241" t="s">
        <v>3167</v>
      </c>
      <c r="B21" s="260"/>
      <c r="C21" s="258"/>
      <c r="D21" s="185" t="s">
        <v>3151</v>
      </c>
      <c r="E21" s="267" t="str">
        <f t="shared" si="0"/>
        <v>否</v>
      </c>
    </row>
    <row r="22" ht="36" customHeight="1" spans="1:5">
      <c r="A22" s="241" t="s">
        <v>3168</v>
      </c>
      <c r="B22" s="260">
        <v>1117</v>
      </c>
      <c r="C22" s="258">
        <v>2335</v>
      </c>
      <c r="D22" s="185">
        <v>1.09042076991943</v>
      </c>
      <c r="E22" s="267" t="str">
        <f t="shared" si="0"/>
        <v>是</v>
      </c>
    </row>
    <row r="23" ht="36" customHeight="1" spans="1:5">
      <c r="A23" s="171" t="s">
        <v>3169</v>
      </c>
      <c r="B23" s="256">
        <v>33</v>
      </c>
      <c r="C23" s="256">
        <v>13</v>
      </c>
      <c r="D23" s="185">
        <v>-0.606060606060606</v>
      </c>
      <c r="E23" s="267" t="str">
        <f t="shared" si="0"/>
        <v>是</v>
      </c>
    </row>
    <row r="24" ht="36" customHeight="1" spans="1:5">
      <c r="A24" s="191" t="s">
        <v>3170</v>
      </c>
      <c r="B24" s="260">
        <v>33</v>
      </c>
      <c r="C24" s="258">
        <v>13</v>
      </c>
      <c r="D24" s="185">
        <v>-0.606060606060606</v>
      </c>
      <c r="E24" s="267" t="str">
        <f t="shared" si="0"/>
        <v>是</v>
      </c>
    </row>
    <row r="25" ht="36" customHeight="1" spans="1:5">
      <c r="A25" s="191" t="s">
        <v>3171</v>
      </c>
      <c r="B25" s="260"/>
      <c r="C25" s="258"/>
      <c r="D25" s="185" t="s">
        <v>3151</v>
      </c>
      <c r="E25" s="267" t="str">
        <f t="shared" si="0"/>
        <v>否</v>
      </c>
    </row>
    <row r="26" ht="36" customHeight="1" spans="1:5">
      <c r="A26" s="191" t="s">
        <v>3172</v>
      </c>
      <c r="B26" s="260"/>
      <c r="C26" s="258"/>
      <c r="D26" s="185" t="s">
        <v>3151</v>
      </c>
      <c r="E26" s="267" t="str">
        <f t="shared" si="0"/>
        <v>否</v>
      </c>
    </row>
    <row r="27" ht="36" customHeight="1" spans="1:5">
      <c r="A27" s="191" t="s">
        <v>3173</v>
      </c>
      <c r="B27" s="260"/>
      <c r="C27" s="258"/>
      <c r="D27" s="185" t="s">
        <v>3151</v>
      </c>
      <c r="E27" s="267" t="str">
        <f t="shared" si="0"/>
        <v>否</v>
      </c>
    </row>
    <row r="28" ht="36" customHeight="1" spans="1:5">
      <c r="A28" s="171" t="s">
        <v>3174</v>
      </c>
      <c r="B28" s="256">
        <v>4066</v>
      </c>
      <c r="C28" s="256">
        <v>15135</v>
      </c>
      <c r="D28" s="185">
        <v>2.72233152975898</v>
      </c>
      <c r="E28" s="267" t="str">
        <f t="shared" si="0"/>
        <v>是</v>
      </c>
    </row>
    <row r="29" ht="36" customHeight="1" spans="1:5">
      <c r="A29" s="191" t="s">
        <v>3175</v>
      </c>
      <c r="B29" s="260"/>
      <c r="C29" s="258"/>
      <c r="D29" s="185" t="s">
        <v>3151</v>
      </c>
      <c r="E29" s="267" t="str">
        <f t="shared" si="0"/>
        <v>否</v>
      </c>
    </row>
    <row r="30" ht="36" customHeight="1" spans="1:5">
      <c r="A30" s="191" t="s">
        <v>3176</v>
      </c>
      <c r="B30" s="257">
        <v>3340</v>
      </c>
      <c r="C30" s="258">
        <v>235</v>
      </c>
      <c r="D30" s="185">
        <v>-0.929640718562874</v>
      </c>
      <c r="E30" s="267" t="str">
        <f t="shared" si="0"/>
        <v>是</v>
      </c>
    </row>
    <row r="31" ht="36" customHeight="1" spans="1:5">
      <c r="A31" s="191" t="s">
        <v>3177</v>
      </c>
      <c r="B31" s="260">
        <v>726</v>
      </c>
      <c r="C31" s="258">
        <v>14900</v>
      </c>
      <c r="D31" s="185">
        <v>19.5234159779614</v>
      </c>
      <c r="E31" s="267" t="str">
        <f t="shared" si="0"/>
        <v>是</v>
      </c>
    </row>
    <row r="32" ht="36" customHeight="1" spans="1:5">
      <c r="A32" s="171" t="s">
        <v>3178</v>
      </c>
      <c r="B32" s="256"/>
      <c r="C32" s="256"/>
      <c r="D32" s="185" t="s">
        <v>3151</v>
      </c>
      <c r="E32" s="267" t="str">
        <f t="shared" si="0"/>
        <v>否</v>
      </c>
    </row>
    <row r="33" ht="36" customHeight="1" spans="1:5">
      <c r="A33" s="191" t="s">
        <v>3179</v>
      </c>
      <c r="B33" s="257"/>
      <c r="C33" s="262"/>
      <c r="D33" s="185" t="s">
        <v>3151</v>
      </c>
      <c r="E33" s="267" t="str">
        <f t="shared" si="0"/>
        <v>否</v>
      </c>
    </row>
    <row r="34" ht="36" customHeight="1" spans="1:5">
      <c r="A34" s="191" t="s">
        <v>3180</v>
      </c>
      <c r="B34" s="260"/>
      <c r="C34" s="262"/>
      <c r="D34" s="185" t="s">
        <v>3151</v>
      </c>
      <c r="E34" s="267" t="str">
        <f t="shared" si="0"/>
        <v>否</v>
      </c>
    </row>
    <row r="35" ht="36" customHeight="1" spans="1:5">
      <c r="A35" s="191" t="s">
        <v>3181</v>
      </c>
      <c r="B35" s="260"/>
      <c r="C35" s="261"/>
      <c r="D35" s="185" t="s">
        <v>3151</v>
      </c>
      <c r="E35" s="267" t="str">
        <f t="shared" si="0"/>
        <v>否</v>
      </c>
    </row>
    <row r="36" ht="36" customHeight="1" spans="1:5">
      <c r="A36" s="171" t="s">
        <v>3182</v>
      </c>
      <c r="B36" s="263">
        <v>17528</v>
      </c>
      <c r="C36" s="264">
        <v>17157</v>
      </c>
      <c r="D36" s="185">
        <v>-0.0211661341853036</v>
      </c>
      <c r="E36" s="267" t="str">
        <f t="shared" si="0"/>
        <v>是</v>
      </c>
    </row>
    <row r="37" ht="36" customHeight="1" spans="1:5">
      <c r="A37" s="265" t="s">
        <v>3183</v>
      </c>
      <c r="B37" s="256">
        <f>B4+B23+B28+B32+B36</f>
        <v>22744</v>
      </c>
      <c r="C37" s="256">
        <f>C4+C23+C28+C32+C36</f>
        <v>34640</v>
      </c>
      <c r="D37" s="185">
        <v>0.523039043264158</v>
      </c>
      <c r="E37" s="267" t="str">
        <f t="shared" si="0"/>
        <v>是</v>
      </c>
    </row>
    <row r="38" ht="36" customHeight="1" spans="1:5">
      <c r="A38" s="266" t="s">
        <v>61</v>
      </c>
      <c r="B38" s="257">
        <v>293</v>
      </c>
      <c r="C38" s="262">
        <v>293</v>
      </c>
      <c r="D38" s="185">
        <v>0</v>
      </c>
      <c r="E38" s="267" t="str">
        <f t="shared" si="0"/>
        <v>是</v>
      </c>
    </row>
    <row r="39" ht="36" customHeight="1" spans="1:5">
      <c r="A39" s="144" t="s">
        <v>3184</v>
      </c>
      <c r="B39" s="256">
        <v>438</v>
      </c>
      <c r="C39" s="264">
        <v>570</v>
      </c>
      <c r="D39" s="185">
        <v>0.301369863013699</v>
      </c>
      <c r="E39" s="267" t="str">
        <f t="shared" si="0"/>
        <v>是</v>
      </c>
    </row>
    <row r="40" ht="36" customHeight="1" spans="1:5">
      <c r="A40" s="266" t="s">
        <v>3185</v>
      </c>
      <c r="B40" s="257"/>
      <c r="C40" s="262"/>
      <c r="D40" s="185" t="s">
        <v>3151</v>
      </c>
      <c r="E40" s="267" t="str">
        <f t="shared" si="0"/>
        <v>否</v>
      </c>
    </row>
    <row r="41" ht="36" customHeight="1" spans="1:5">
      <c r="A41" s="265" t="s">
        <v>69</v>
      </c>
      <c r="B41" s="256">
        <f>B37+B38+B39</f>
        <v>23475</v>
      </c>
      <c r="C41" s="256">
        <f>C37+C38+C39</f>
        <v>35503</v>
      </c>
      <c r="D41" s="185">
        <v>0.512374866879659</v>
      </c>
      <c r="E41" s="267" t="str">
        <f t="shared" si="0"/>
        <v>是</v>
      </c>
    </row>
    <row r="42" spans="2:2">
      <c r="B42" s="246"/>
    </row>
    <row r="43" spans="2:3">
      <c r="B43" s="246"/>
      <c r="C43" s="246"/>
    </row>
    <row r="44" spans="2:2">
      <c r="B44" s="246"/>
    </row>
    <row r="45" spans="2:3">
      <c r="B45" s="246"/>
      <c r="C45" s="246"/>
    </row>
    <row r="46" spans="2:2">
      <c r="B46" s="246"/>
    </row>
    <row r="47" spans="2:2">
      <c r="B47" s="246"/>
    </row>
    <row r="48" spans="2:3">
      <c r="B48" s="246"/>
      <c r="C48" s="246"/>
    </row>
    <row r="49" spans="2:2">
      <c r="B49" s="246"/>
    </row>
    <row r="50" spans="2:2">
      <c r="B50" s="246"/>
    </row>
    <row r="51" spans="2:2">
      <c r="B51" s="246"/>
    </row>
    <row r="52" spans="2:2">
      <c r="B52" s="246"/>
    </row>
    <row r="53" spans="2:3">
      <c r="B53" s="246"/>
      <c r="C53" s="246"/>
    </row>
    <row r="54" spans="2:2">
      <c r="B54" s="246"/>
    </row>
  </sheetData>
  <autoFilter ref="A3:E41">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22" workbookViewId="0">
      <selection activeCell="D4" sqref="D4:D28"/>
    </sheetView>
  </sheetViews>
  <sheetFormatPr defaultColWidth="9" defaultRowHeight="15.75" outlineLevelCol="4"/>
  <cols>
    <col min="1" max="1" width="50.775" style="202" customWidth="1"/>
    <col min="2" max="2" width="20.6666666666667" style="202" customWidth="1"/>
    <col min="3" max="3" width="20.6666666666667" style="232" customWidth="1"/>
    <col min="4" max="4" width="20.6666666666667" style="202" customWidth="1"/>
    <col min="5" max="5" width="4.775" style="202" customWidth="1"/>
    <col min="6" max="16384" width="9" style="202"/>
  </cols>
  <sheetData>
    <row r="1" ht="45" customHeight="1" spans="1:5">
      <c r="A1" s="233" t="s">
        <v>3186</v>
      </c>
      <c r="B1" s="233"/>
      <c r="C1" s="233"/>
      <c r="D1" s="233"/>
      <c r="E1" s="247"/>
    </row>
    <row r="2" ht="20.1" customHeight="1" spans="1:5">
      <c r="A2" s="234"/>
      <c r="B2" s="234"/>
      <c r="C2" s="234"/>
      <c r="D2" s="235" t="s">
        <v>2</v>
      </c>
      <c r="E2" s="248"/>
    </row>
    <row r="3" ht="45" customHeight="1" spans="1:5">
      <c r="A3" s="236" t="s">
        <v>4</v>
      </c>
      <c r="B3" s="93" t="s">
        <v>5</v>
      </c>
      <c r="C3" s="93" t="s">
        <v>6</v>
      </c>
      <c r="D3" s="93" t="s">
        <v>7</v>
      </c>
      <c r="E3" s="249" t="s">
        <v>8</v>
      </c>
    </row>
    <row r="4" ht="35.1" customHeight="1" spans="1:5">
      <c r="A4" s="171" t="s">
        <v>3187</v>
      </c>
      <c r="B4" s="237">
        <v>216</v>
      </c>
      <c r="C4" s="237">
        <v>759</v>
      </c>
      <c r="D4" s="185">
        <v>2.51388888888889</v>
      </c>
      <c r="E4" s="250" t="str">
        <f t="shared" ref="E4:E28" si="0">IF(A4&lt;&gt;"",IF(SUM(B4:C4)&lt;&gt;0,"是","否"),"是")</f>
        <v>是</v>
      </c>
    </row>
    <row r="5" ht="35.1" customHeight="1" spans="1:5">
      <c r="A5" s="173" t="s">
        <v>3188</v>
      </c>
      <c r="B5" s="238"/>
      <c r="C5" s="238"/>
      <c r="D5" s="185" t="s">
        <v>3151</v>
      </c>
      <c r="E5" s="250" t="str">
        <f t="shared" si="0"/>
        <v>否</v>
      </c>
    </row>
    <row r="6" ht="35.1" customHeight="1" spans="1:5">
      <c r="A6" s="173" t="s">
        <v>3189</v>
      </c>
      <c r="B6" s="238"/>
      <c r="C6" s="238">
        <v>8</v>
      </c>
      <c r="D6" s="185" t="s">
        <v>3151</v>
      </c>
      <c r="E6" s="250" t="str">
        <f t="shared" si="0"/>
        <v>是</v>
      </c>
    </row>
    <row r="7" ht="35.1" customHeight="1" spans="1:5">
      <c r="A7" s="173" t="s">
        <v>3190</v>
      </c>
      <c r="B7" s="238">
        <v>194</v>
      </c>
      <c r="C7" s="238">
        <v>738</v>
      </c>
      <c r="D7" s="185">
        <v>2.80412371134021</v>
      </c>
      <c r="E7" s="250" t="str">
        <f t="shared" si="0"/>
        <v>是</v>
      </c>
    </row>
    <row r="8" ht="35.1" customHeight="1" spans="1:5">
      <c r="A8" s="173" t="s">
        <v>3191</v>
      </c>
      <c r="B8" s="238">
        <v>10</v>
      </c>
      <c r="C8" s="238"/>
      <c r="D8" s="185">
        <v>-1</v>
      </c>
      <c r="E8" s="250" t="str">
        <f t="shared" si="0"/>
        <v>是</v>
      </c>
    </row>
    <row r="9" ht="35.1" customHeight="1" spans="1:5">
      <c r="A9" s="173" t="s">
        <v>3192</v>
      </c>
      <c r="B9" s="239"/>
      <c r="C9" s="239"/>
      <c r="D9" s="185" t="s">
        <v>3151</v>
      </c>
      <c r="E9" s="250" t="str">
        <f t="shared" si="0"/>
        <v>否</v>
      </c>
    </row>
    <row r="10" ht="35.1" customHeight="1" spans="1:5">
      <c r="A10" s="173" t="s">
        <v>3193</v>
      </c>
      <c r="B10" s="238">
        <v>12</v>
      </c>
      <c r="C10" s="238">
        <v>13</v>
      </c>
      <c r="D10" s="185">
        <v>0.0833333333333333</v>
      </c>
      <c r="E10" s="250" t="str">
        <f t="shared" si="0"/>
        <v>是</v>
      </c>
    </row>
    <row r="11" ht="35.1" customHeight="1" spans="1:5">
      <c r="A11" s="171" t="s">
        <v>3194</v>
      </c>
      <c r="B11" s="240">
        <v>50</v>
      </c>
      <c r="C11" s="240">
        <v>1159</v>
      </c>
      <c r="D11" s="185">
        <v>22.18</v>
      </c>
      <c r="E11" s="250" t="str">
        <f t="shared" si="0"/>
        <v>是</v>
      </c>
    </row>
    <row r="12" ht="35.1" customHeight="1" spans="1:5">
      <c r="A12" s="173" t="s">
        <v>3195</v>
      </c>
      <c r="B12" s="238"/>
      <c r="C12" s="238"/>
      <c r="D12" s="185" t="s">
        <v>3151</v>
      </c>
      <c r="E12" s="250" t="str">
        <f t="shared" si="0"/>
        <v>否</v>
      </c>
    </row>
    <row r="13" ht="35.1" customHeight="1" spans="1:5">
      <c r="A13" s="173" t="s">
        <v>3196</v>
      </c>
      <c r="B13" s="238"/>
      <c r="C13" s="238"/>
      <c r="D13" s="185" t="s">
        <v>3151</v>
      </c>
      <c r="E13" s="250" t="str">
        <f t="shared" si="0"/>
        <v>否</v>
      </c>
    </row>
    <row r="14" ht="35.1" customHeight="1" spans="1:5">
      <c r="A14" s="173" t="s">
        <v>3197</v>
      </c>
      <c r="B14" s="239"/>
      <c r="C14" s="239"/>
      <c r="D14" s="185" t="s">
        <v>3151</v>
      </c>
      <c r="E14" s="250" t="str">
        <f t="shared" si="0"/>
        <v>否</v>
      </c>
    </row>
    <row r="15" ht="35.1" customHeight="1" spans="1:5">
      <c r="A15" s="173" t="s">
        <v>3198</v>
      </c>
      <c r="B15" s="239"/>
      <c r="C15" s="239"/>
      <c r="D15" s="185" t="s">
        <v>3151</v>
      </c>
      <c r="E15" s="250" t="str">
        <f t="shared" si="0"/>
        <v>否</v>
      </c>
    </row>
    <row r="16" ht="35.1" customHeight="1" spans="1:5">
      <c r="A16" s="173" t="s">
        <v>3199</v>
      </c>
      <c r="B16" s="238">
        <v>50</v>
      </c>
      <c r="C16" s="238">
        <v>1159</v>
      </c>
      <c r="D16" s="185">
        <v>22.18</v>
      </c>
      <c r="E16" s="250" t="str">
        <f t="shared" si="0"/>
        <v>是</v>
      </c>
    </row>
    <row r="17" s="231" customFormat="1" ht="35.1" customHeight="1" spans="1:5">
      <c r="A17" s="171" t="s">
        <v>3200</v>
      </c>
      <c r="B17" s="240"/>
      <c r="C17" s="240"/>
      <c r="D17" s="185" t="s">
        <v>3151</v>
      </c>
      <c r="E17" s="250" t="str">
        <f t="shared" si="0"/>
        <v>否</v>
      </c>
    </row>
    <row r="18" ht="35.1" customHeight="1" spans="1:5">
      <c r="A18" s="173" t="s">
        <v>3201</v>
      </c>
      <c r="B18" s="238"/>
      <c r="C18" s="238"/>
      <c r="D18" s="185" t="s">
        <v>3151</v>
      </c>
      <c r="E18" s="250" t="str">
        <f t="shared" si="0"/>
        <v>否</v>
      </c>
    </row>
    <row r="19" ht="35.1" customHeight="1" spans="1:5">
      <c r="A19" s="171" t="s">
        <v>3202</v>
      </c>
      <c r="B19" s="240"/>
      <c r="C19" s="240"/>
      <c r="D19" s="185" t="s">
        <v>3151</v>
      </c>
      <c r="E19" s="250" t="str">
        <f t="shared" si="0"/>
        <v>否</v>
      </c>
    </row>
    <row r="20" ht="35.1" customHeight="1" spans="1:5">
      <c r="A20" s="241" t="s">
        <v>3203</v>
      </c>
      <c r="B20" s="238"/>
      <c r="C20" s="238"/>
      <c r="D20" s="185" t="s">
        <v>3151</v>
      </c>
      <c r="E20" s="250" t="str">
        <f t="shared" si="0"/>
        <v>否</v>
      </c>
    </row>
    <row r="21" ht="35.1" customHeight="1" spans="1:5">
      <c r="A21" s="171" t="s">
        <v>3204</v>
      </c>
      <c r="B21" s="240">
        <v>560</v>
      </c>
      <c r="C21" s="240">
        <v>504</v>
      </c>
      <c r="D21" s="185">
        <v>-0.1</v>
      </c>
      <c r="E21" s="250" t="str">
        <f t="shared" si="0"/>
        <v>是</v>
      </c>
    </row>
    <row r="22" ht="35.1" customHeight="1" spans="1:5">
      <c r="A22" s="173" t="s">
        <v>3205</v>
      </c>
      <c r="B22" s="238">
        <v>560</v>
      </c>
      <c r="C22" s="238">
        <v>504</v>
      </c>
      <c r="D22" s="185">
        <v>-0.1</v>
      </c>
      <c r="E22" s="250" t="str">
        <f t="shared" si="0"/>
        <v>是</v>
      </c>
    </row>
    <row r="23" ht="35.1" customHeight="1" spans="1:5">
      <c r="A23" s="225" t="s">
        <v>3206</v>
      </c>
      <c r="B23" s="240">
        <f>B4+B11+B21</f>
        <v>826</v>
      </c>
      <c r="C23" s="240">
        <f>C4+C11+C21</f>
        <v>2422</v>
      </c>
      <c r="D23" s="185">
        <v>1.93220338983051</v>
      </c>
      <c r="E23" s="250" t="str">
        <f t="shared" si="0"/>
        <v>是</v>
      </c>
    </row>
    <row r="24" ht="35.1" customHeight="1" spans="1:5">
      <c r="A24" s="242" t="s">
        <v>122</v>
      </c>
      <c r="B24" s="240">
        <v>22079</v>
      </c>
      <c r="C24" s="240">
        <v>33081</v>
      </c>
      <c r="D24" s="185">
        <v>0.498301553512387</v>
      </c>
      <c r="E24" s="250" t="str">
        <f t="shared" si="0"/>
        <v>是</v>
      </c>
    </row>
    <row r="25" ht="35.1" customHeight="1" spans="1:5">
      <c r="A25" s="243" t="s">
        <v>3207</v>
      </c>
      <c r="B25" s="239"/>
      <c r="C25" s="239"/>
      <c r="D25" s="185" t="s">
        <v>3151</v>
      </c>
      <c r="E25" s="250" t="str">
        <f t="shared" si="0"/>
        <v>否</v>
      </c>
    </row>
    <row r="26" ht="35.1" customHeight="1" spans="1:5">
      <c r="A26" s="244" t="s">
        <v>3208</v>
      </c>
      <c r="B26" s="238">
        <v>22079</v>
      </c>
      <c r="C26" s="238">
        <v>33081</v>
      </c>
      <c r="D26" s="185">
        <v>0.498301553512387</v>
      </c>
      <c r="E26" s="250" t="str">
        <f t="shared" si="0"/>
        <v>是</v>
      </c>
    </row>
    <row r="27" ht="35.1" customHeight="1" spans="1:5">
      <c r="A27" s="245" t="s">
        <v>3209</v>
      </c>
      <c r="B27" s="240">
        <v>570</v>
      </c>
      <c r="C27" s="240"/>
      <c r="D27" s="185">
        <v>-1</v>
      </c>
      <c r="E27" s="250" t="str">
        <f t="shared" si="0"/>
        <v>是</v>
      </c>
    </row>
    <row r="28" ht="35.1" customHeight="1" spans="1:5">
      <c r="A28" s="192" t="s">
        <v>129</v>
      </c>
      <c r="B28" s="240">
        <f>B23+B24+B27</f>
        <v>23475</v>
      </c>
      <c r="C28" s="240">
        <f>C23+C24</f>
        <v>35503</v>
      </c>
      <c r="D28" s="185">
        <v>0.512374866879659</v>
      </c>
      <c r="E28" s="250" t="str">
        <f t="shared" si="0"/>
        <v>是</v>
      </c>
    </row>
    <row r="29" spans="2:2">
      <c r="B29" s="229"/>
    </row>
    <row r="30" spans="2:3">
      <c r="B30" s="229"/>
      <c r="C30" s="246"/>
    </row>
    <row r="31" spans="2:2">
      <c r="B31" s="229"/>
    </row>
    <row r="32" spans="2:3">
      <c r="B32" s="229"/>
      <c r="C32" s="246"/>
    </row>
    <row r="33" spans="2:2">
      <c r="B33" s="229"/>
    </row>
    <row r="34" spans="2:2">
      <c r="B34" s="229"/>
    </row>
    <row r="35" spans="2:3">
      <c r="B35" s="229"/>
      <c r="C35" s="246"/>
    </row>
    <row r="36" spans="2:2">
      <c r="B36" s="229"/>
    </row>
    <row r="37" spans="2:2">
      <c r="B37" s="229"/>
    </row>
    <row r="38" spans="2:2">
      <c r="B38" s="229"/>
    </row>
    <row r="39" spans="2:2">
      <c r="B39" s="229"/>
    </row>
    <row r="40" spans="2:3">
      <c r="B40" s="229"/>
      <c r="C40" s="246"/>
    </row>
    <row r="41" spans="2:2">
      <c r="B41" s="229"/>
    </row>
  </sheetData>
  <autoFilter ref="A3:E28">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D4" sqref="D4:D35"/>
    </sheetView>
  </sheetViews>
  <sheetFormatPr defaultColWidth="9" defaultRowHeight="20.25" outlineLevelCol="4"/>
  <cols>
    <col min="1" max="1" width="52.6666666666667" style="202" customWidth="1"/>
    <col min="2" max="2" width="20.6666666666667" style="202" customWidth="1"/>
    <col min="3" max="3" width="20.6666666666667" style="203" customWidth="1"/>
    <col min="4" max="4" width="20.6666666666667" style="202" customWidth="1"/>
    <col min="5" max="5" width="4.44166666666667" style="202" customWidth="1"/>
    <col min="6" max="16384" width="9" style="202"/>
  </cols>
  <sheetData>
    <row r="1" ht="45" customHeight="1" spans="1:4">
      <c r="A1" s="204" t="s">
        <v>3210</v>
      </c>
      <c r="B1" s="204"/>
      <c r="C1" s="205"/>
      <c r="D1" s="204"/>
    </row>
    <row r="2" ht="20.1" customHeight="1" spans="1:4">
      <c r="A2" s="206"/>
      <c r="B2" s="206"/>
      <c r="C2" s="207"/>
      <c r="D2" s="208" t="s">
        <v>2</v>
      </c>
    </row>
    <row r="3" ht="45" customHeight="1" spans="1:5">
      <c r="A3" s="209" t="s">
        <v>3148</v>
      </c>
      <c r="B3" s="93" t="s">
        <v>5</v>
      </c>
      <c r="C3" s="93" t="s">
        <v>6</v>
      </c>
      <c r="D3" s="93" t="s">
        <v>7</v>
      </c>
      <c r="E3" s="202" t="s">
        <v>8</v>
      </c>
    </row>
    <row r="4" ht="36" customHeight="1" spans="1:5">
      <c r="A4" s="171" t="s">
        <v>3211</v>
      </c>
      <c r="B4" s="111">
        <v>601</v>
      </c>
      <c r="C4" s="210">
        <v>973</v>
      </c>
      <c r="D4" s="185">
        <v>0.618968386023294</v>
      </c>
      <c r="E4" s="201" t="str">
        <f t="shared" ref="E4:E35" si="0">IF(A4&lt;&gt;"",IF(SUM(B4:C4)&lt;&gt;0,"是","否"),"是")</f>
        <v>是</v>
      </c>
    </row>
    <row r="5" ht="36" customHeight="1" spans="1:5">
      <c r="A5" s="191" t="s">
        <v>3150</v>
      </c>
      <c r="B5" s="111"/>
      <c r="C5" s="211"/>
      <c r="D5" s="185" t="s">
        <v>3151</v>
      </c>
      <c r="E5" s="201" t="str">
        <f t="shared" si="0"/>
        <v>否</v>
      </c>
    </row>
    <row r="6" ht="36" customHeight="1" spans="1:5">
      <c r="A6" s="191" t="s">
        <v>3152</v>
      </c>
      <c r="B6" s="186"/>
      <c r="C6" s="212"/>
      <c r="D6" s="185" t="s">
        <v>3151</v>
      </c>
      <c r="E6" s="201" t="str">
        <f t="shared" si="0"/>
        <v>否</v>
      </c>
    </row>
    <row r="7" ht="36" customHeight="1" spans="1:5">
      <c r="A7" s="191" t="s">
        <v>3153</v>
      </c>
      <c r="B7" s="213"/>
      <c r="C7" s="211"/>
      <c r="D7" s="185" t="s">
        <v>3151</v>
      </c>
      <c r="E7" s="201" t="str">
        <f t="shared" si="0"/>
        <v>否</v>
      </c>
    </row>
    <row r="8" ht="36" customHeight="1" spans="1:5">
      <c r="A8" s="191" t="s">
        <v>3154</v>
      </c>
      <c r="B8" s="214"/>
      <c r="C8" s="212">
        <v>0</v>
      </c>
      <c r="D8" s="185" t="s">
        <v>3151</v>
      </c>
      <c r="E8" s="201" t="str">
        <f t="shared" si="0"/>
        <v>否</v>
      </c>
    </row>
    <row r="9" ht="36" customHeight="1" spans="1:5">
      <c r="A9" s="191" t="s">
        <v>3155</v>
      </c>
      <c r="B9" s="213"/>
      <c r="C9" s="211"/>
      <c r="D9" s="185" t="s">
        <v>3151</v>
      </c>
      <c r="E9" s="201" t="str">
        <f t="shared" si="0"/>
        <v>否</v>
      </c>
    </row>
    <row r="10" ht="36" customHeight="1" spans="1:5">
      <c r="A10" s="191" t="s">
        <v>3158</v>
      </c>
      <c r="B10" s="215"/>
      <c r="C10" s="211"/>
      <c r="D10" s="185" t="s">
        <v>3151</v>
      </c>
      <c r="E10" s="201" t="str">
        <f t="shared" si="0"/>
        <v>否</v>
      </c>
    </row>
    <row r="11" ht="36" customHeight="1" spans="1:5">
      <c r="A11" s="191" t="s">
        <v>3159</v>
      </c>
      <c r="B11" s="215"/>
      <c r="C11" s="216"/>
      <c r="D11" s="185" t="s">
        <v>3151</v>
      </c>
      <c r="E11" s="201" t="str">
        <f t="shared" si="0"/>
        <v>否</v>
      </c>
    </row>
    <row r="12" ht="36" customHeight="1" spans="1:5">
      <c r="A12" s="191" t="s">
        <v>3160</v>
      </c>
      <c r="B12" s="213"/>
      <c r="C12" s="217"/>
      <c r="D12" s="185" t="s">
        <v>3151</v>
      </c>
      <c r="E12" s="201" t="str">
        <f t="shared" si="0"/>
        <v>否</v>
      </c>
    </row>
    <row r="13" ht="36" customHeight="1" spans="1:5">
      <c r="A13" s="191" t="s">
        <v>3161</v>
      </c>
      <c r="B13" s="213"/>
      <c r="C13" s="211"/>
      <c r="D13" s="185" t="s">
        <v>3151</v>
      </c>
      <c r="E13" s="201" t="str">
        <f t="shared" si="0"/>
        <v>否</v>
      </c>
    </row>
    <row r="14" ht="36" customHeight="1" spans="1:5">
      <c r="A14" s="191" t="s">
        <v>3157</v>
      </c>
      <c r="B14" s="213"/>
      <c r="C14" s="211"/>
      <c r="D14" s="185" t="s">
        <v>3151</v>
      </c>
      <c r="E14" s="201" t="str">
        <f t="shared" si="0"/>
        <v>否</v>
      </c>
    </row>
    <row r="15" ht="36" customHeight="1" spans="1:5">
      <c r="A15" s="191" t="s">
        <v>3212</v>
      </c>
      <c r="B15" s="213"/>
      <c r="C15" s="216"/>
      <c r="D15" s="185" t="s">
        <v>3151</v>
      </c>
      <c r="E15" s="201" t="str">
        <f t="shared" si="0"/>
        <v>否</v>
      </c>
    </row>
    <row r="16" ht="36" customHeight="1" spans="1:5">
      <c r="A16" s="191" t="s">
        <v>3163</v>
      </c>
      <c r="B16" s="213"/>
      <c r="C16" s="211"/>
      <c r="D16" s="185" t="s">
        <v>3151</v>
      </c>
      <c r="E16" s="201" t="str">
        <f t="shared" si="0"/>
        <v>否</v>
      </c>
    </row>
    <row r="17" ht="36" customHeight="1" spans="1:5">
      <c r="A17" s="191" t="s">
        <v>3164</v>
      </c>
      <c r="B17" s="213"/>
      <c r="C17" s="211"/>
      <c r="D17" s="185" t="s">
        <v>3151</v>
      </c>
      <c r="E17" s="201" t="str">
        <f t="shared" si="0"/>
        <v>否</v>
      </c>
    </row>
    <row r="18" ht="36" customHeight="1" spans="1:5">
      <c r="A18" s="191" t="s">
        <v>3165</v>
      </c>
      <c r="B18" s="213"/>
      <c r="C18" s="211"/>
      <c r="D18" s="185" t="s">
        <v>3151</v>
      </c>
      <c r="E18" s="201" t="str">
        <f t="shared" si="0"/>
        <v>否</v>
      </c>
    </row>
    <row r="19" ht="36" customHeight="1" spans="1:5">
      <c r="A19" s="191" t="s">
        <v>3167</v>
      </c>
      <c r="B19" s="214"/>
      <c r="C19" s="212"/>
      <c r="D19" s="185" t="s">
        <v>3151</v>
      </c>
      <c r="E19" s="201" t="str">
        <f t="shared" si="0"/>
        <v>否</v>
      </c>
    </row>
    <row r="20" ht="36" customHeight="1" spans="1:5">
      <c r="A20" s="191" t="s">
        <v>3168</v>
      </c>
      <c r="B20" s="213">
        <v>601</v>
      </c>
      <c r="C20" s="211">
        <v>973</v>
      </c>
      <c r="D20" s="185">
        <v>0.618968386023294</v>
      </c>
      <c r="E20" s="201" t="str">
        <f t="shared" si="0"/>
        <v>是</v>
      </c>
    </row>
    <row r="21" ht="36" customHeight="1" spans="1:5">
      <c r="A21" s="171" t="s">
        <v>3213</v>
      </c>
      <c r="B21" s="218"/>
      <c r="C21" s="218"/>
      <c r="D21" s="185" t="s">
        <v>3151</v>
      </c>
      <c r="E21" s="201" t="str">
        <f t="shared" si="0"/>
        <v>否</v>
      </c>
    </row>
    <row r="22" ht="36" customHeight="1" spans="1:5">
      <c r="A22" s="191" t="s">
        <v>3170</v>
      </c>
      <c r="B22" s="219"/>
      <c r="C22" s="219"/>
      <c r="D22" s="185" t="s">
        <v>3151</v>
      </c>
      <c r="E22" s="201" t="str">
        <f t="shared" si="0"/>
        <v>否</v>
      </c>
    </row>
    <row r="23" ht="36" customHeight="1" spans="1:5">
      <c r="A23" s="191" t="s">
        <v>3171</v>
      </c>
      <c r="B23" s="219">
        <v>0</v>
      </c>
      <c r="C23" s="220"/>
      <c r="D23" s="185" t="s">
        <v>3151</v>
      </c>
      <c r="E23" s="201" t="str">
        <f t="shared" si="0"/>
        <v>否</v>
      </c>
    </row>
    <row r="24" ht="36" customHeight="1" spans="1:5">
      <c r="A24" s="171" t="s">
        <v>3214</v>
      </c>
      <c r="B24" s="184"/>
      <c r="C24" s="221">
        <f>SUM(C25:C27)</f>
        <v>10000</v>
      </c>
      <c r="D24" s="185" t="s">
        <v>3151</v>
      </c>
      <c r="E24" s="201" t="str">
        <f t="shared" si="0"/>
        <v>是</v>
      </c>
    </row>
    <row r="25" ht="36" customHeight="1" spans="1:5">
      <c r="A25" s="191" t="s">
        <v>3215</v>
      </c>
      <c r="B25" s="186"/>
      <c r="C25" s="222"/>
      <c r="D25" s="185" t="s">
        <v>3151</v>
      </c>
      <c r="E25" s="201" t="str">
        <f t="shared" si="0"/>
        <v>否</v>
      </c>
    </row>
    <row r="26" ht="36" customHeight="1" spans="1:5">
      <c r="A26" s="191" t="s">
        <v>3216</v>
      </c>
      <c r="B26" s="186"/>
      <c r="C26" s="222"/>
      <c r="D26" s="185" t="s">
        <v>3151</v>
      </c>
      <c r="E26" s="201" t="str">
        <f t="shared" si="0"/>
        <v>否</v>
      </c>
    </row>
    <row r="27" ht="36" customHeight="1" spans="1:5">
      <c r="A27" s="191" t="s">
        <v>3217</v>
      </c>
      <c r="B27" s="129"/>
      <c r="C27" s="220">
        <v>10000</v>
      </c>
      <c r="D27" s="185" t="s">
        <v>3151</v>
      </c>
      <c r="E27" s="201" t="str">
        <f t="shared" si="0"/>
        <v>是</v>
      </c>
    </row>
    <row r="28" ht="36" customHeight="1" spans="1:5">
      <c r="A28" s="171" t="s">
        <v>3218</v>
      </c>
      <c r="B28" s="184"/>
      <c r="C28" s="184"/>
      <c r="D28" s="185" t="s">
        <v>3151</v>
      </c>
      <c r="E28" s="201" t="str">
        <f t="shared" si="0"/>
        <v>否</v>
      </c>
    </row>
    <row r="29" ht="36" customHeight="1" spans="1:5">
      <c r="A29" s="191" t="s">
        <v>3180</v>
      </c>
      <c r="B29" s="129"/>
      <c r="C29" s="223"/>
      <c r="D29" s="185" t="s">
        <v>3151</v>
      </c>
      <c r="E29" s="201" t="str">
        <f t="shared" si="0"/>
        <v>否</v>
      </c>
    </row>
    <row r="30" ht="36" customHeight="1" spans="1:5">
      <c r="A30" s="171" t="s">
        <v>3219</v>
      </c>
      <c r="B30" s="197">
        <v>4288</v>
      </c>
      <c r="C30" s="224">
        <v>4200</v>
      </c>
      <c r="D30" s="185">
        <v>-0.0205223880597015</v>
      </c>
      <c r="E30" s="201" t="str">
        <f t="shared" si="0"/>
        <v>是</v>
      </c>
    </row>
    <row r="31" ht="36" customHeight="1" spans="1:5">
      <c r="A31" s="225" t="s">
        <v>3220</v>
      </c>
      <c r="B31" s="111">
        <f>B4+B21+B24+B28+B30</f>
        <v>4889</v>
      </c>
      <c r="C31" s="111">
        <f>C4+C24+C30</f>
        <v>15173</v>
      </c>
      <c r="D31" s="185">
        <v>2.10349764778073</v>
      </c>
      <c r="E31" s="201" t="str">
        <f t="shared" si="0"/>
        <v>是</v>
      </c>
    </row>
    <row r="32" ht="36" customHeight="1" spans="1:5">
      <c r="A32" s="226" t="s">
        <v>61</v>
      </c>
      <c r="B32" s="184">
        <v>293</v>
      </c>
      <c r="C32" s="184">
        <v>293</v>
      </c>
      <c r="D32" s="185">
        <v>0</v>
      </c>
      <c r="E32" s="201" t="str">
        <f t="shared" si="0"/>
        <v>是</v>
      </c>
    </row>
    <row r="33" ht="36" customHeight="1" spans="1:5">
      <c r="A33" s="144" t="s">
        <v>3184</v>
      </c>
      <c r="B33" s="227"/>
      <c r="C33" s="184"/>
      <c r="D33" s="185" t="s">
        <v>3151</v>
      </c>
      <c r="E33" s="201" t="str">
        <f t="shared" si="0"/>
        <v>否</v>
      </c>
    </row>
    <row r="34" ht="36" customHeight="1" spans="1:5">
      <c r="A34" s="226" t="s">
        <v>3185</v>
      </c>
      <c r="B34" s="111"/>
      <c r="C34" s="228"/>
      <c r="D34" s="185" t="s">
        <v>3151</v>
      </c>
      <c r="E34" s="201" t="str">
        <f t="shared" si="0"/>
        <v>否</v>
      </c>
    </row>
    <row r="35" ht="36" customHeight="1" spans="1:5">
      <c r="A35" s="192" t="s">
        <v>69</v>
      </c>
      <c r="B35" s="111">
        <f>B31+B32</f>
        <v>5182</v>
      </c>
      <c r="C35" s="111">
        <f>C31+C32</f>
        <v>15466</v>
      </c>
      <c r="D35" s="185">
        <v>1.98456194519491</v>
      </c>
      <c r="E35" s="201" t="str">
        <f t="shared" si="0"/>
        <v>是</v>
      </c>
    </row>
    <row r="36" spans="2:2">
      <c r="B36" s="229"/>
    </row>
    <row r="37" spans="2:2">
      <c r="B37" s="230"/>
    </row>
    <row r="38" spans="2:2">
      <c r="B38" s="229"/>
    </row>
    <row r="39" spans="2:2">
      <c r="B39" s="230"/>
    </row>
    <row r="40" spans="2:2">
      <c r="B40" s="229"/>
    </row>
    <row r="41" spans="2:2">
      <c r="B41" s="229"/>
    </row>
    <row r="42" spans="2:2">
      <c r="B42" s="230"/>
    </row>
    <row r="43" spans="2:2">
      <c r="B43" s="229"/>
    </row>
    <row r="44" spans="2:2">
      <c r="B44" s="229"/>
    </row>
    <row r="45" spans="2:2">
      <c r="B45" s="229"/>
    </row>
    <row r="46" spans="2:2">
      <c r="B46" s="229"/>
    </row>
    <row r="47" spans="2:2">
      <c r="B47" s="230"/>
    </row>
    <row r="48" spans="2:2">
      <c r="B48" s="229"/>
    </row>
  </sheetData>
  <autoFilter ref="A3:E35">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topLeftCell="A13" workbookViewId="0">
      <selection activeCell="D4" sqref="D4:D21"/>
    </sheetView>
  </sheetViews>
  <sheetFormatPr defaultColWidth="9" defaultRowHeight="14.25" outlineLevelCol="4"/>
  <cols>
    <col min="1" max="1" width="50.775" style="179" customWidth="1"/>
    <col min="2" max="4" width="20.6666666666667" style="179" customWidth="1"/>
    <col min="5" max="5" width="5.33333333333333" style="179" customWidth="1"/>
    <col min="6" max="16384" width="9" style="179"/>
  </cols>
  <sheetData>
    <row r="1" ht="45" customHeight="1" spans="1:4">
      <c r="A1" s="180" t="s">
        <v>3221</v>
      </c>
      <c r="B1" s="180"/>
      <c r="C1" s="180"/>
      <c r="D1" s="180"/>
    </row>
    <row r="2" ht="20.1" customHeight="1" spans="1:4">
      <c r="A2" s="181"/>
      <c r="B2" s="181"/>
      <c r="C2" s="181"/>
      <c r="D2" s="182" t="s">
        <v>2</v>
      </c>
    </row>
    <row r="3" ht="45" customHeight="1" spans="1:5">
      <c r="A3" s="183" t="s">
        <v>3222</v>
      </c>
      <c r="B3" s="93" t="s">
        <v>5</v>
      </c>
      <c r="C3" s="93" t="s">
        <v>6</v>
      </c>
      <c r="D3" s="93" t="s">
        <v>7</v>
      </c>
      <c r="E3" s="200" t="s">
        <v>8</v>
      </c>
    </row>
    <row r="4" ht="36" customHeight="1" spans="1:5">
      <c r="A4" s="171" t="s">
        <v>3187</v>
      </c>
      <c r="B4" s="184"/>
      <c r="C4" s="184"/>
      <c r="D4" s="185"/>
      <c r="E4" s="201" t="str">
        <f t="shared" ref="E4:E21" si="0">IF(A4&lt;&gt;"",IF(SUM(B4:C4)&lt;&gt;0,"是","否"),"是")</f>
        <v>否</v>
      </c>
    </row>
    <row r="5" ht="36" customHeight="1" spans="1:5">
      <c r="A5" s="173" t="s">
        <v>3223</v>
      </c>
      <c r="B5" s="186"/>
      <c r="C5" s="186"/>
      <c r="D5" s="187"/>
      <c r="E5" s="201" t="str">
        <f t="shared" si="0"/>
        <v>否</v>
      </c>
    </row>
    <row r="6" ht="36" customHeight="1" spans="1:5">
      <c r="A6" s="173" t="s">
        <v>3193</v>
      </c>
      <c r="B6" s="186"/>
      <c r="C6" s="186"/>
      <c r="D6" s="188" t="s">
        <v>3151</v>
      </c>
      <c r="E6" s="201" t="str">
        <f t="shared" si="0"/>
        <v>否</v>
      </c>
    </row>
    <row r="7" ht="36" customHeight="1" spans="1:5">
      <c r="A7" s="171" t="s">
        <v>3194</v>
      </c>
      <c r="B7" s="184"/>
      <c r="C7" s="184"/>
      <c r="D7" s="189"/>
      <c r="E7" s="201" t="str">
        <f t="shared" si="0"/>
        <v>否</v>
      </c>
    </row>
    <row r="8" ht="36" customHeight="1" spans="1:5">
      <c r="A8" s="173" t="s">
        <v>3195</v>
      </c>
      <c r="B8" s="186"/>
      <c r="C8" s="186"/>
      <c r="D8" s="187"/>
      <c r="E8" s="201" t="str">
        <f t="shared" si="0"/>
        <v>否</v>
      </c>
    </row>
    <row r="9" ht="36" customHeight="1" spans="1:5">
      <c r="A9" s="173" t="s">
        <v>3199</v>
      </c>
      <c r="B9" s="186"/>
      <c r="C9" s="186"/>
      <c r="D9" s="187"/>
      <c r="E9" s="201" t="str">
        <f t="shared" si="0"/>
        <v>否</v>
      </c>
    </row>
    <row r="10" ht="36" customHeight="1" spans="1:5">
      <c r="A10" s="171" t="s">
        <v>3200</v>
      </c>
      <c r="B10" s="184">
        <f>B11</f>
        <v>0</v>
      </c>
      <c r="C10" s="184">
        <f>C11</f>
        <v>0</v>
      </c>
      <c r="D10" s="190" t="s">
        <v>3151</v>
      </c>
      <c r="E10" s="201" t="str">
        <f t="shared" si="0"/>
        <v>否</v>
      </c>
    </row>
    <row r="11" ht="36" customHeight="1" spans="1:5">
      <c r="A11" s="173" t="s">
        <v>3201</v>
      </c>
      <c r="B11" s="186"/>
      <c r="C11" s="186"/>
      <c r="D11" s="188" t="s">
        <v>3151</v>
      </c>
      <c r="E11" s="201" t="str">
        <f t="shared" si="0"/>
        <v>否</v>
      </c>
    </row>
    <row r="12" ht="36" customHeight="1" spans="1:5">
      <c r="A12" s="171" t="s">
        <v>3202</v>
      </c>
      <c r="B12" s="184"/>
      <c r="C12" s="184"/>
      <c r="D12" s="190" t="s">
        <v>3151</v>
      </c>
      <c r="E12" s="201" t="str">
        <f t="shared" si="0"/>
        <v>否</v>
      </c>
    </row>
    <row r="13" ht="36" customHeight="1" spans="1:5">
      <c r="A13" s="191" t="s">
        <v>3224</v>
      </c>
      <c r="B13" s="186"/>
      <c r="C13" s="186"/>
      <c r="D13" s="188" t="s">
        <v>3151</v>
      </c>
      <c r="E13" s="201" t="str">
        <f t="shared" si="0"/>
        <v>否</v>
      </c>
    </row>
    <row r="14" ht="36" customHeight="1" spans="1:5">
      <c r="A14" s="171" t="s">
        <v>3204</v>
      </c>
      <c r="B14" s="184"/>
      <c r="C14" s="184">
        <v>360</v>
      </c>
      <c r="D14" s="189" t="s">
        <v>3151</v>
      </c>
      <c r="E14" s="201" t="str">
        <f t="shared" si="0"/>
        <v>是</v>
      </c>
    </row>
    <row r="15" ht="36" customHeight="1" spans="1:5">
      <c r="A15" s="173" t="s">
        <v>3205</v>
      </c>
      <c r="B15" s="186"/>
      <c r="C15" s="186">
        <v>360</v>
      </c>
      <c r="D15" s="189" t="s">
        <v>3151</v>
      </c>
      <c r="E15" s="201" t="str">
        <f t="shared" si="0"/>
        <v>是</v>
      </c>
    </row>
    <row r="16" ht="36" customHeight="1" spans="1:5">
      <c r="A16" s="192" t="s">
        <v>3225</v>
      </c>
      <c r="B16" s="184"/>
      <c r="C16" s="184"/>
      <c r="D16" s="189" t="s">
        <v>3151</v>
      </c>
      <c r="E16" s="201" t="str">
        <f t="shared" si="0"/>
        <v>否</v>
      </c>
    </row>
    <row r="17" ht="36" customHeight="1" spans="1:5">
      <c r="A17" s="193" t="s">
        <v>122</v>
      </c>
      <c r="B17" s="184">
        <v>5182</v>
      </c>
      <c r="C17" s="184">
        <f>C18+C19</f>
        <v>15106</v>
      </c>
      <c r="D17" s="189">
        <v>1.91509069857198</v>
      </c>
      <c r="E17" s="201" t="str">
        <f t="shared" si="0"/>
        <v>是</v>
      </c>
    </row>
    <row r="18" ht="36" customHeight="1" spans="1:5">
      <c r="A18" s="194" t="s">
        <v>3207</v>
      </c>
      <c r="B18" s="195">
        <v>293</v>
      </c>
      <c r="C18" s="186">
        <v>373</v>
      </c>
      <c r="D18" s="189">
        <v>0.273037542662116</v>
      </c>
      <c r="E18" s="201" t="str">
        <f t="shared" si="0"/>
        <v>是</v>
      </c>
    </row>
    <row r="19" ht="36" customHeight="1" spans="1:5">
      <c r="A19" s="194" t="s">
        <v>3208</v>
      </c>
      <c r="B19" s="195">
        <v>4889</v>
      </c>
      <c r="C19" s="195">
        <v>14733</v>
      </c>
      <c r="D19" s="189">
        <v>2.01349969318879</v>
      </c>
      <c r="E19" s="201" t="str">
        <f t="shared" si="0"/>
        <v>是</v>
      </c>
    </row>
    <row r="20" ht="36" customHeight="1" spans="1:5">
      <c r="A20" s="196" t="s">
        <v>3209</v>
      </c>
      <c r="B20" s="197"/>
      <c r="C20" s="184"/>
      <c r="D20" s="189" t="s">
        <v>3151</v>
      </c>
      <c r="E20" s="201" t="str">
        <f t="shared" si="0"/>
        <v>否</v>
      </c>
    </row>
    <row r="21" ht="36" customHeight="1" spans="1:5">
      <c r="A21" s="192" t="s">
        <v>129</v>
      </c>
      <c r="B21" s="184">
        <f>B4+B7+B10+B12+B14+B17</f>
        <v>5182</v>
      </c>
      <c r="C21" s="184">
        <f>C4+C7+C10+C12+C14+C17</f>
        <v>15466</v>
      </c>
      <c r="D21" s="189">
        <v>1.98456194519491</v>
      </c>
      <c r="E21" s="201" t="str">
        <f t="shared" si="0"/>
        <v>是</v>
      </c>
    </row>
    <row r="22" spans="2:2">
      <c r="B22" s="198"/>
    </row>
    <row r="23" spans="2:3">
      <c r="B23" s="199"/>
      <c r="C23" s="199"/>
    </row>
    <row r="24" spans="2:2">
      <c r="B24" s="198"/>
    </row>
    <row r="25" spans="2:3">
      <c r="B25" s="199"/>
      <c r="C25" s="199"/>
    </row>
    <row r="26" spans="2:2">
      <c r="B26" s="198"/>
    </row>
    <row r="27" spans="2:2">
      <c r="B27" s="198"/>
    </row>
    <row r="28" spans="2:3">
      <c r="B28" s="199"/>
      <c r="C28" s="199"/>
    </row>
    <row r="29" spans="2:2">
      <c r="B29" s="198"/>
    </row>
    <row r="30" spans="2:2">
      <c r="B30" s="198"/>
    </row>
    <row r="31" spans="2:2">
      <c r="B31" s="198"/>
    </row>
    <row r="32" spans="2:2">
      <c r="B32" s="198"/>
    </row>
    <row r="33" spans="2:3">
      <c r="B33" s="199"/>
      <c r="C33" s="199"/>
    </row>
    <row r="34" spans="2:2">
      <c r="B34" s="198"/>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B6" sqref="B6"/>
    </sheetView>
  </sheetViews>
  <sheetFormatPr defaultColWidth="9" defaultRowHeight="15.75" outlineLevelCol="1"/>
  <cols>
    <col min="1" max="1" width="36.2166666666667" style="162" customWidth="1"/>
    <col min="2" max="2" width="45.4416666666667" style="164" customWidth="1"/>
    <col min="3" max="16377" width="9" style="162"/>
    <col min="16378" max="16384" width="9" style="165"/>
  </cols>
  <sheetData>
    <row r="1" s="162" customFormat="1" ht="45" customHeight="1" spans="1:2">
      <c r="A1" s="166" t="s">
        <v>3226</v>
      </c>
      <c r="B1" s="167"/>
    </row>
    <row r="2" s="162" customFormat="1" ht="20.1" customHeight="1" spans="1:2">
      <c r="A2" s="168"/>
      <c r="B2" s="169" t="s">
        <v>2</v>
      </c>
    </row>
    <row r="3" s="163" customFormat="1" ht="45" customHeight="1" spans="1:2">
      <c r="A3" s="170" t="s">
        <v>3227</v>
      </c>
      <c r="B3" s="170" t="s">
        <v>3228</v>
      </c>
    </row>
    <row r="4" s="162" customFormat="1" ht="36" customHeight="1" spans="1:2">
      <c r="A4" s="178" t="s">
        <v>2589</v>
      </c>
      <c r="B4" s="172">
        <v>57</v>
      </c>
    </row>
    <row r="5" s="162" customFormat="1" ht="36" customHeight="1" spans="1:2">
      <c r="A5" s="178" t="s">
        <v>2590</v>
      </c>
      <c r="B5" s="172">
        <v>1</v>
      </c>
    </row>
    <row r="6" s="162" customFormat="1" ht="36" customHeight="1" spans="1:2">
      <c r="A6" s="178" t="s">
        <v>2591</v>
      </c>
      <c r="B6" s="172">
        <v>1</v>
      </c>
    </row>
    <row r="7" s="162" customFormat="1" ht="36" customHeight="1" spans="1:2">
      <c r="A7" s="178" t="s">
        <v>2592</v>
      </c>
      <c r="B7" s="172">
        <v>4</v>
      </c>
    </row>
    <row r="8" s="162" customFormat="1" ht="36" customHeight="1" spans="1:2">
      <c r="A8" s="178" t="s">
        <v>2593</v>
      </c>
      <c r="B8" s="172">
        <v>2</v>
      </c>
    </row>
    <row r="9" s="162" customFormat="1" ht="36" customHeight="1" spans="1:2">
      <c r="A9" s="178" t="s">
        <v>2594</v>
      </c>
      <c r="B9" s="172">
        <v>2</v>
      </c>
    </row>
    <row r="10" s="162" customFormat="1" ht="36" customHeight="1" spans="1:2">
      <c r="A10" s="178" t="s">
        <v>2595</v>
      </c>
      <c r="B10" s="172">
        <v>10</v>
      </c>
    </row>
    <row r="11" s="162" customFormat="1" ht="36" customHeight="1" spans="1:2">
      <c r="A11" s="178" t="s">
        <v>2596</v>
      </c>
      <c r="B11" s="172">
        <v>2</v>
      </c>
    </row>
    <row r="12" s="162" customFormat="1" ht="36" customHeight="1" spans="1:2">
      <c r="A12" s="178" t="s">
        <v>2597</v>
      </c>
      <c r="B12" s="172">
        <v>1</v>
      </c>
    </row>
    <row r="13" s="162" customFormat="1" ht="36" customHeight="1" spans="1:2">
      <c r="A13" s="178" t="s">
        <v>2598</v>
      </c>
      <c r="B13" s="172"/>
    </row>
    <row r="14" s="162" customFormat="1" ht="31.05" customHeight="1" spans="1:2">
      <c r="A14" s="176" t="s">
        <v>3229</v>
      </c>
      <c r="B14" s="177">
        <v>80</v>
      </c>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F12" sqref="F12"/>
    </sheetView>
  </sheetViews>
  <sheetFormatPr defaultColWidth="9" defaultRowHeight="15.75"/>
  <cols>
    <col min="1" max="1" width="46.6666666666667" style="162" customWidth="1"/>
    <col min="2" max="2" width="38" style="164" customWidth="1"/>
    <col min="3" max="16374" width="9" style="162"/>
    <col min="16375" max="16384" width="9" style="165"/>
  </cols>
  <sheetData>
    <row r="1" s="162" customFormat="1" ht="45" customHeight="1" spans="1:2">
      <c r="A1" s="166" t="s">
        <v>3230</v>
      </c>
      <c r="B1" s="167"/>
    </row>
    <row r="2" s="162" customFormat="1" ht="20.1" customHeight="1" spans="1:2">
      <c r="A2" s="168"/>
      <c r="B2" s="169" t="s">
        <v>2</v>
      </c>
    </row>
    <row r="3" s="163" customFormat="1" ht="45" customHeight="1" spans="1:2">
      <c r="A3" s="170" t="s">
        <v>3231</v>
      </c>
      <c r="B3" s="170" t="s">
        <v>3228</v>
      </c>
    </row>
    <row r="4" s="162" customFormat="1" ht="36" customHeight="1" spans="1:2">
      <c r="A4" s="171" t="s">
        <v>3232</v>
      </c>
      <c r="B4" s="172">
        <v>80</v>
      </c>
    </row>
    <row r="5" s="162" customFormat="1" ht="36" customHeight="1" spans="1:2">
      <c r="A5" s="171"/>
      <c r="B5" s="172"/>
    </row>
    <row r="6" s="162" customFormat="1" ht="36" customHeight="1" spans="1:2">
      <c r="A6" s="171"/>
      <c r="B6" s="172"/>
    </row>
    <row r="7" s="162" customFormat="1" ht="36" customHeight="1" spans="1:2">
      <c r="A7" s="171"/>
      <c r="B7" s="172"/>
    </row>
    <row r="8" s="162" customFormat="1" ht="36" customHeight="1" spans="1:2">
      <c r="A8" s="171"/>
      <c r="B8" s="172"/>
    </row>
    <row r="9" s="162" customFormat="1" ht="36" customHeight="1" spans="1:2">
      <c r="A9" s="171"/>
      <c r="B9" s="172"/>
    </row>
    <row r="10" s="162" customFormat="1" ht="36" customHeight="1" spans="1:2">
      <c r="A10" s="173"/>
      <c r="B10" s="172"/>
    </row>
    <row r="11" s="162" customFormat="1" ht="36" customHeight="1" spans="1:2">
      <c r="A11" s="174"/>
      <c r="B11" s="172"/>
    </row>
    <row r="12" s="162" customFormat="1" ht="36" customHeight="1" spans="1:2">
      <c r="A12" s="175"/>
      <c r="B12" s="172"/>
    </row>
    <row r="13" s="162" customFormat="1" ht="36" customHeight="1" spans="1:2">
      <c r="A13" s="175"/>
      <c r="B13" s="172"/>
    </row>
    <row r="14" s="162" customFormat="1" ht="36" customHeight="1" spans="1:2">
      <c r="A14" s="175"/>
      <c r="B14" s="172"/>
    </row>
    <row r="15" s="162" customFormat="1" ht="36" customHeight="1" spans="1:2">
      <c r="A15" s="175"/>
      <c r="B15" s="172"/>
    </row>
    <row r="16" s="162" customFormat="1" ht="36" customHeight="1" spans="1:2">
      <c r="A16" s="175"/>
      <c r="B16" s="172"/>
    </row>
    <row r="17" s="162" customFormat="1" ht="36" customHeight="1" spans="1:2">
      <c r="A17" s="175"/>
      <c r="B17" s="172"/>
    </row>
    <row r="18" s="162" customFormat="1" ht="36" customHeight="1" spans="1:2">
      <c r="A18" s="175"/>
      <c r="B18" s="172"/>
    </row>
    <row r="19" s="162" customFormat="1" ht="31.05" customHeight="1" spans="1:2">
      <c r="A19" s="176" t="s">
        <v>3229</v>
      </c>
      <c r="B19" s="177"/>
    </row>
    <row r="20" s="162" customFormat="1" spans="2:16377">
      <c r="B20" s="164"/>
      <c r="XEU20" s="165"/>
      <c r="XEV20" s="165"/>
      <c r="XEW20" s="165"/>
    </row>
    <row r="21" s="162" customFormat="1" spans="2:16377">
      <c r="B21" s="164"/>
      <c r="XEU21" s="165"/>
      <c r="XEV21" s="165"/>
      <c r="XEW21" s="165"/>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4" activePane="bottomLeft" state="frozen"/>
      <selection/>
      <selection pane="bottomLeft" activeCell="E4" sqref="E4"/>
    </sheetView>
  </sheetViews>
  <sheetFormatPr defaultColWidth="9" defaultRowHeight="15.75" outlineLevelCol="5"/>
  <cols>
    <col min="1" max="1" width="12.775" style="164" customWidth="1"/>
    <col min="2" max="2" width="50.775" style="164" customWidth="1"/>
    <col min="3" max="5" width="20.6666666666667" style="164" customWidth="1"/>
    <col min="6" max="6" width="9.775" style="164" customWidth="1"/>
    <col min="7" max="16384" width="9" style="269"/>
  </cols>
  <sheetData>
    <row r="1" ht="45" customHeight="1" spans="1:5">
      <c r="A1" s="336"/>
      <c r="B1" s="336" t="s">
        <v>70</v>
      </c>
      <c r="C1" s="336"/>
      <c r="D1" s="336"/>
      <c r="E1" s="336"/>
    </row>
    <row r="2" ht="18.9" customHeight="1" spans="1:5">
      <c r="A2" s="486"/>
      <c r="B2" s="464"/>
      <c r="C2" s="338"/>
      <c r="E2" s="484" t="s">
        <v>2</v>
      </c>
    </row>
    <row r="3" s="461" customFormat="1" ht="45" customHeight="1" spans="1:6">
      <c r="A3" s="487" t="s">
        <v>3</v>
      </c>
      <c r="B3" s="460" t="s">
        <v>4</v>
      </c>
      <c r="C3" s="93" t="s">
        <v>5</v>
      </c>
      <c r="D3" s="93" t="s">
        <v>6</v>
      </c>
      <c r="E3" s="460" t="s">
        <v>7</v>
      </c>
      <c r="F3" s="497" t="s">
        <v>8</v>
      </c>
    </row>
    <row r="4" ht="37.5" customHeight="1" spans="1:6">
      <c r="A4" s="348" t="s">
        <v>71</v>
      </c>
      <c r="B4" s="488" t="s">
        <v>72</v>
      </c>
      <c r="C4" s="445">
        <v>265954</v>
      </c>
      <c r="D4" s="445">
        <v>288332</v>
      </c>
      <c r="E4" s="316">
        <f t="shared" ref="E4:E38" si="0">IF(C4&gt;0,D4/C4-1,IF(C4&lt;0,-(D4/C4-1),""))</f>
        <v>0.084</v>
      </c>
      <c r="F4" s="284" t="str">
        <f t="shared" ref="F4:F38" si="1">IF(LEN(A4)=3,"是",IF(B4&lt;&gt;"",IF(SUM(C4:D4)&lt;&gt;0,"是","否"),"是"))</f>
        <v>是</v>
      </c>
    </row>
    <row r="5" ht="37.5" customHeight="1" spans="1:6">
      <c r="A5" s="348" t="s">
        <v>73</v>
      </c>
      <c r="B5" s="489" t="s">
        <v>74</v>
      </c>
      <c r="C5" s="445">
        <v>0</v>
      </c>
      <c r="D5" s="445">
        <v>0</v>
      </c>
      <c r="E5" s="316" t="str">
        <f t="shared" si="0"/>
        <v/>
      </c>
      <c r="F5" s="284" t="str">
        <f t="shared" si="1"/>
        <v>是</v>
      </c>
    </row>
    <row r="6" ht="37.5" customHeight="1" spans="1:6">
      <c r="A6" s="348" t="s">
        <v>75</v>
      </c>
      <c r="B6" s="489" t="s">
        <v>76</v>
      </c>
      <c r="C6" s="445">
        <v>8367</v>
      </c>
      <c r="D6" s="445">
        <v>3188</v>
      </c>
      <c r="E6" s="316">
        <f t="shared" si="0"/>
        <v>-0.619</v>
      </c>
      <c r="F6" s="284" t="str">
        <f t="shared" si="1"/>
        <v>是</v>
      </c>
    </row>
    <row r="7" ht="37.5" customHeight="1" spans="1:6">
      <c r="A7" s="348" t="s">
        <v>77</v>
      </c>
      <c r="B7" s="489" t="s">
        <v>78</v>
      </c>
      <c r="C7" s="445">
        <v>110855</v>
      </c>
      <c r="D7" s="445">
        <v>119383</v>
      </c>
      <c r="E7" s="316">
        <f t="shared" si="0"/>
        <v>0.077</v>
      </c>
      <c r="F7" s="284" t="str">
        <f t="shared" si="1"/>
        <v>是</v>
      </c>
    </row>
    <row r="8" ht="37.5" customHeight="1" spans="1:6">
      <c r="A8" s="348" t="s">
        <v>79</v>
      </c>
      <c r="B8" s="489" t="s">
        <v>80</v>
      </c>
      <c r="C8" s="445">
        <v>443746</v>
      </c>
      <c r="D8" s="445">
        <v>422986</v>
      </c>
      <c r="E8" s="316">
        <f t="shared" si="0"/>
        <v>-0.047</v>
      </c>
      <c r="F8" s="284" t="str">
        <f t="shared" si="1"/>
        <v>是</v>
      </c>
    </row>
    <row r="9" ht="37.5" customHeight="1" spans="1:6">
      <c r="A9" s="348" t="s">
        <v>81</v>
      </c>
      <c r="B9" s="489" t="s">
        <v>82</v>
      </c>
      <c r="C9" s="445">
        <v>37353</v>
      </c>
      <c r="D9" s="445">
        <v>19229</v>
      </c>
      <c r="E9" s="316">
        <f t="shared" si="0"/>
        <v>-0.485</v>
      </c>
      <c r="F9" s="284" t="str">
        <f t="shared" si="1"/>
        <v>是</v>
      </c>
    </row>
    <row r="10" ht="37.5" customHeight="1" spans="1:6">
      <c r="A10" s="348" t="s">
        <v>83</v>
      </c>
      <c r="B10" s="489" t="s">
        <v>84</v>
      </c>
      <c r="C10" s="445">
        <v>35321</v>
      </c>
      <c r="D10" s="445">
        <v>34412</v>
      </c>
      <c r="E10" s="316">
        <f t="shared" si="0"/>
        <v>-0.026</v>
      </c>
      <c r="F10" s="284" t="str">
        <f t="shared" si="1"/>
        <v>是</v>
      </c>
    </row>
    <row r="11" ht="37.5" customHeight="1" spans="1:6">
      <c r="A11" s="348" t="s">
        <v>85</v>
      </c>
      <c r="B11" s="489" t="s">
        <v>86</v>
      </c>
      <c r="C11" s="445">
        <v>333639</v>
      </c>
      <c r="D11" s="445">
        <v>350938</v>
      </c>
      <c r="E11" s="316">
        <f t="shared" si="0"/>
        <v>0.052</v>
      </c>
      <c r="F11" s="284" t="str">
        <f t="shared" si="1"/>
        <v>是</v>
      </c>
    </row>
    <row r="12" ht="37.5" customHeight="1" spans="1:6">
      <c r="A12" s="348" t="s">
        <v>87</v>
      </c>
      <c r="B12" s="489" t="s">
        <v>88</v>
      </c>
      <c r="C12" s="445">
        <v>287749</v>
      </c>
      <c r="D12" s="445">
        <v>234551</v>
      </c>
      <c r="E12" s="316">
        <f t="shared" si="0"/>
        <v>-0.185</v>
      </c>
      <c r="F12" s="284" t="str">
        <f t="shared" si="1"/>
        <v>是</v>
      </c>
    </row>
    <row r="13" ht="37.5" customHeight="1" spans="1:6">
      <c r="A13" s="348" t="s">
        <v>89</v>
      </c>
      <c r="B13" s="489" t="s">
        <v>90</v>
      </c>
      <c r="C13" s="445">
        <v>100612</v>
      </c>
      <c r="D13" s="445">
        <v>91901</v>
      </c>
      <c r="E13" s="316">
        <f t="shared" si="0"/>
        <v>-0.087</v>
      </c>
      <c r="F13" s="284" t="str">
        <f t="shared" si="1"/>
        <v>是</v>
      </c>
    </row>
    <row r="14" ht="37.5" customHeight="1" spans="1:6">
      <c r="A14" s="348" t="s">
        <v>91</v>
      </c>
      <c r="B14" s="489" t="s">
        <v>92</v>
      </c>
      <c r="C14" s="445">
        <v>77793</v>
      </c>
      <c r="D14" s="445">
        <v>102573</v>
      </c>
      <c r="E14" s="316">
        <f t="shared" si="0"/>
        <v>0.319</v>
      </c>
      <c r="F14" s="284" t="str">
        <f t="shared" si="1"/>
        <v>是</v>
      </c>
    </row>
    <row r="15" ht="37.5" customHeight="1" spans="1:6">
      <c r="A15" s="348" t="s">
        <v>93</v>
      </c>
      <c r="B15" s="489" t="s">
        <v>94</v>
      </c>
      <c r="C15" s="445">
        <v>260490</v>
      </c>
      <c r="D15" s="445">
        <v>246261</v>
      </c>
      <c r="E15" s="316">
        <f t="shared" si="0"/>
        <v>-0.055</v>
      </c>
      <c r="F15" s="284" t="str">
        <f t="shared" si="1"/>
        <v>是</v>
      </c>
    </row>
    <row r="16" ht="37.5" customHeight="1" spans="1:6">
      <c r="A16" s="348" t="s">
        <v>95</v>
      </c>
      <c r="B16" s="489" t="s">
        <v>96</v>
      </c>
      <c r="C16" s="445">
        <v>41854</v>
      </c>
      <c r="D16" s="445">
        <v>37640</v>
      </c>
      <c r="E16" s="316">
        <f t="shared" si="0"/>
        <v>-0.101</v>
      </c>
      <c r="F16" s="284" t="str">
        <f t="shared" si="1"/>
        <v>是</v>
      </c>
    </row>
    <row r="17" ht="37.5" customHeight="1" spans="1:6">
      <c r="A17" s="348" t="s">
        <v>97</v>
      </c>
      <c r="B17" s="489" t="s">
        <v>98</v>
      </c>
      <c r="C17" s="445">
        <v>16741</v>
      </c>
      <c r="D17" s="445">
        <v>10263</v>
      </c>
      <c r="E17" s="316">
        <f t="shared" si="0"/>
        <v>-0.387</v>
      </c>
      <c r="F17" s="284" t="str">
        <f t="shared" si="1"/>
        <v>是</v>
      </c>
    </row>
    <row r="18" ht="37.5" customHeight="1" spans="1:6">
      <c r="A18" s="348" t="s">
        <v>99</v>
      </c>
      <c r="B18" s="489" t="s">
        <v>100</v>
      </c>
      <c r="C18" s="445">
        <v>8452</v>
      </c>
      <c r="D18" s="445">
        <v>3489</v>
      </c>
      <c r="E18" s="316">
        <f t="shared" si="0"/>
        <v>-0.587</v>
      </c>
      <c r="F18" s="284" t="str">
        <f t="shared" si="1"/>
        <v>是</v>
      </c>
    </row>
    <row r="19" ht="37.5" customHeight="1" spans="1:6">
      <c r="A19" s="348" t="s">
        <v>101</v>
      </c>
      <c r="B19" s="489" t="s">
        <v>102</v>
      </c>
      <c r="C19" s="445">
        <v>830</v>
      </c>
      <c r="D19" s="445">
        <v>169</v>
      </c>
      <c r="E19" s="316">
        <f t="shared" si="0"/>
        <v>-0.796</v>
      </c>
      <c r="F19" s="284" t="str">
        <f t="shared" si="1"/>
        <v>是</v>
      </c>
    </row>
    <row r="20" ht="37.5" customHeight="1" spans="1:6">
      <c r="A20" s="348" t="s">
        <v>103</v>
      </c>
      <c r="B20" s="489" t="s">
        <v>104</v>
      </c>
      <c r="C20" s="445">
        <v>0</v>
      </c>
      <c r="D20" s="445">
        <v>25</v>
      </c>
      <c r="E20" s="316" t="str">
        <f t="shared" si="0"/>
        <v/>
      </c>
      <c r="F20" s="284" t="str">
        <f t="shared" si="1"/>
        <v>是</v>
      </c>
    </row>
    <row r="21" ht="37.5" customHeight="1" spans="1:6">
      <c r="A21" s="348" t="s">
        <v>105</v>
      </c>
      <c r="B21" s="489" t="s">
        <v>106</v>
      </c>
      <c r="C21" s="445">
        <v>16516</v>
      </c>
      <c r="D21" s="445">
        <v>52186</v>
      </c>
      <c r="E21" s="316">
        <f t="shared" si="0"/>
        <v>2.16</v>
      </c>
      <c r="F21" s="284" t="str">
        <f t="shared" si="1"/>
        <v>是</v>
      </c>
    </row>
    <row r="22" ht="37.5" customHeight="1" spans="1:6">
      <c r="A22" s="348" t="s">
        <v>107</v>
      </c>
      <c r="B22" s="489" t="s">
        <v>108</v>
      </c>
      <c r="C22" s="445">
        <v>130575</v>
      </c>
      <c r="D22" s="445">
        <v>120441</v>
      </c>
      <c r="E22" s="316">
        <f t="shared" si="0"/>
        <v>-0.078</v>
      </c>
      <c r="F22" s="284" t="str">
        <f t="shared" si="1"/>
        <v>是</v>
      </c>
    </row>
    <row r="23" ht="37.5" customHeight="1" spans="1:6">
      <c r="A23" s="348" t="s">
        <v>109</v>
      </c>
      <c r="B23" s="489" t="s">
        <v>110</v>
      </c>
      <c r="C23" s="445">
        <v>5235</v>
      </c>
      <c r="D23" s="445">
        <v>5900</v>
      </c>
      <c r="E23" s="316">
        <f t="shared" si="0"/>
        <v>0.127</v>
      </c>
      <c r="F23" s="284" t="str">
        <f t="shared" si="1"/>
        <v>是</v>
      </c>
    </row>
    <row r="24" ht="37.5" customHeight="1" spans="1:6">
      <c r="A24" s="348" t="s">
        <v>111</v>
      </c>
      <c r="B24" s="489" t="s">
        <v>112</v>
      </c>
      <c r="C24" s="445">
        <v>28913</v>
      </c>
      <c r="D24" s="445">
        <v>24998</v>
      </c>
      <c r="E24" s="316">
        <f t="shared" si="0"/>
        <v>-0.135</v>
      </c>
      <c r="F24" s="284" t="str">
        <f t="shared" si="1"/>
        <v>是</v>
      </c>
    </row>
    <row r="25" ht="37.5" customHeight="1" spans="1:6">
      <c r="A25" s="348" t="s">
        <v>113</v>
      </c>
      <c r="B25" s="489" t="s">
        <v>114</v>
      </c>
      <c r="C25" s="445">
        <v>0</v>
      </c>
      <c r="D25" s="445">
        <v>36959</v>
      </c>
      <c r="E25" s="316" t="str">
        <f t="shared" si="0"/>
        <v/>
      </c>
      <c r="F25" s="284" t="str">
        <f t="shared" si="1"/>
        <v>是</v>
      </c>
    </row>
    <row r="26" ht="37.5" customHeight="1" spans="1:6">
      <c r="A26" s="348" t="s">
        <v>115</v>
      </c>
      <c r="B26" s="489" t="s">
        <v>116</v>
      </c>
      <c r="C26" s="445">
        <v>113868</v>
      </c>
      <c r="D26" s="445">
        <v>108814</v>
      </c>
      <c r="E26" s="316">
        <f t="shared" si="0"/>
        <v>-0.044</v>
      </c>
      <c r="F26" s="284" t="str">
        <f t="shared" si="1"/>
        <v>是</v>
      </c>
    </row>
    <row r="27" ht="37.5" customHeight="1" spans="1:6">
      <c r="A27" s="348" t="s">
        <v>117</v>
      </c>
      <c r="B27" s="489" t="s">
        <v>118</v>
      </c>
      <c r="C27" s="445">
        <v>536</v>
      </c>
      <c r="D27" s="445">
        <v>671</v>
      </c>
      <c r="E27" s="316">
        <f t="shared" si="0"/>
        <v>0.252</v>
      </c>
      <c r="F27" s="284" t="str">
        <f t="shared" si="1"/>
        <v>是</v>
      </c>
    </row>
    <row r="28" ht="37.5" customHeight="1" spans="1:6">
      <c r="A28" s="348" t="s">
        <v>119</v>
      </c>
      <c r="B28" s="489" t="s">
        <v>120</v>
      </c>
      <c r="C28" s="445">
        <v>3491</v>
      </c>
      <c r="D28" s="445">
        <v>90631</v>
      </c>
      <c r="E28" s="316">
        <f t="shared" si="0"/>
        <v>24.961</v>
      </c>
      <c r="F28" s="284" t="str">
        <f t="shared" si="1"/>
        <v>是</v>
      </c>
    </row>
    <row r="29" ht="37.5" customHeight="1" spans="1:6">
      <c r="A29" s="348"/>
      <c r="B29" s="489"/>
      <c r="C29" s="351"/>
      <c r="D29" s="351"/>
      <c r="E29" s="316" t="str">
        <f t="shared" si="0"/>
        <v/>
      </c>
      <c r="F29" s="284" t="str">
        <f t="shared" si="1"/>
        <v>是</v>
      </c>
    </row>
    <row r="30" s="337" customFormat="1" ht="37.5" customHeight="1" spans="1:6">
      <c r="A30" s="475"/>
      <c r="B30" s="476" t="s">
        <v>121</v>
      </c>
      <c r="C30" s="445">
        <v>2328890</v>
      </c>
      <c r="D30" s="445">
        <v>2405940</v>
      </c>
      <c r="E30" s="316">
        <f t="shared" si="0"/>
        <v>0.033</v>
      </c>
      <c r="F30" s="284" t="str">
        <f t="shared" si="1"/>
        <v>是</v>
      </c>
    </row>
    <row r="31" ht="37.5" customHeight="1" spans="1:6">
      <c r="A31" s="345">
        <v>230</v>
      </c>
      <c r="B31" s="490" t="s">
        <v>122</v>
      </c>
      <c r="C31" s="445">
        <v>509918</v>
      </c>
      <c r="D31" s="445">
        <v>264183</v>
      </c>
      <c r="E31" s="316">
        <f t="shared" si="0"/>
        <v>-0.482</v>
      </c>
      <c r="F31" s="284" t="str">
        <f t="shared" si="1"/>
        <v>是</v>
      </c>
    </row>
    <row r="32" ht="37.5" customHeight="1" spans="1:6">
      <c r="A32" s="491">
        <v>23006</v>
      </c>
      <c r="B32" s="492" t="s">
        <v>123</v>
      </c>
      <c r="C32" s="351">
        <v>290807</v>
      </c>
      <c r="D32" s="351">
        <v>264183</v>
      </c>
      <c r="E32" s="316">
        <f t="shared" si="0"/>
        <v>-0.092</v>
      </c>
      <c r="F32" s="284" t="str">
        <f t="shared" si="1"/>
        <v>是</v>
      </c>
    </row>
    <row r="33" ht="36" customHeight="1" spans="1:6">
      <c r="A33" s="348">
        <v>23008</v>
      </c>
      <c r="B33" s="492" t="s">
        <v>124</v>
      </c>
      <c r="C33" s="351">
        <v>153810</v>
      </c>
      <c r="D33" s="351"/>
      <c r="E33" s="316">
        <f t="shared" si="0"/>
        <v>-1</v>
      </c>
      <c r="F33" s="284" t="str">
        <f t="shared" si="1"/>
        <v>是</v>
      </c>
    </row>
    <row r="34" ht="37.5" customHeight="1" spans="1:6">
      <c r="A34" s="493">
        <v>23015</v>
      </c>
      <c r="B34" s="474" t="s">
        <v>125</v>
      </c>
      <c r="C34" s="351">
        <v>65301</v>
      </c>
      <c r="D34" s="351"/>
      <c r="E34" s="316">
        <f t="shared" si="0"/>
        <v>-1</v>
      </c>
      <c r="F34" s="284" t="str">
        <f t="shared" si="1"/>
        <v>是</v>
      </c>
    </row>
    <row r="35" s="463" customFormat="1" ht="36" customHeight="1" spans="1:6">
      <c r="A35" s="493">
        <v>23016</v>
      </c>
      <c r="B35" s="474" t="s">
        <v>126</v>
      </c>
      <c r="C35" s="351"/>
      <c r="D35" s="351"/>
      <c r="E35" s="316" t="str">
        <f t="shared" si="0"/>
        <v/>
      </c>
      <c r="F35" s="284" t="str">
        <f t="shared" si="1"/>
        <v>否</v>
      </c>
    </row>
    <row r="36" s="463" customFormat="1" ht="37.5" customHeight="1" spans="1:6">
      <c r="A36" s="345">
        <v>231</v>
      </c>
      <c r="B36" s="196" t="s">
        <v>127</v>
      </c>
      <c r="C36" s="445">
        <v>578725</v>
      </c>
      <c r="D36" s="445">
        <v>568880</v>
      </c>
      <c r="E36" s="316">
        <f t="shared" si="0"/>
        <v>-0.017</v>
      </c>
      <c r="F36" s="284" t="str">
        <f t="shared" si="1"/>
        <v>是</v>
      </c>
    </row>
    <row r="37" s="463" customFormat="1" ht="37.5" customHeight="1" spans="1:6">
      <c r="A37" s="345">
        <v>23009</v>
      </c>
      <c r="B37" s="494" t="s">
        <v>128</v>
      </c>
      <c r="C37" s="445">
        <v>74380</v>
      </c>
      <c r="D37" s="445"/>
      <c r="E37" s="316">
        <f t="shared" si="0"/>
        <v>-1</v>
      </c>
      <c r="F37" s="284" t="str">
        <f t="shared" si="1"/>
        <v>是</v>
      </c>
    </row>
    <row r="38" ht="37.5" customHeight="1" spans="1:6">
      <c r="A38" s="475"/>
      <c r="B38" s="482" t="s">
        <v>129</v>
      </c>
      <c r="C38" s="445">
        <v>3491913</v>
      </c>
      <c r="D38" s="445">
        <v>3239003</v>
      </c>
      <c r="E38" s="316">
        <f t="shared" si="0"/>
        <v>-0.072</v>
      </c>
      <c r="F38" s="284" t="str">
        <f t="shared" si="1"/>
        <v>是</v>
      </c>
    </row>
    <row r="39" spans="2:4">
      <c r="B39" s="495"/>
      <c r="D39" s="496"/>
    </row>
    <row r="41" spans="4:4">
      <c r="D41" s="496"/>
    </row>
    <row r="43" spans="4:4">
      <c r="D43" s="496"/>
    </row>
    <row r="44" spans="4:4">
      <c r="D44" s="496"/>
    </row>
    <row r="46" spans="4:4">
      <c r="D46" s="496"/>
    </row>
    <row r="47" spans="4:4">
      <c r="D47" s="496"/>
    </row>
    <row r="48" spans="4:4">
      <c r="D48" s="496"/>
    </row>
    <row r="49" spans="4:4">
      <c r="D49" s="496"/>
    </row>
    <row r="51" spans="4:4">
      <c r="D51" s="496"/>
    </row>
  </sheetData>
  <autoFilter ref="A3:F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15" workbookViewId="0">
      <selection activeCell="F1" sqref="F$1:K$1048576"/>
    </sheetView>
  </sheetViews>
  <sheetFormatPr defaultColWidth="9" defaultRowHeight="15.75" outlineLevelCol="4"/>
  <cols>
    <col min="1" max="1" width="48.775" style="114" customWidth="1"/>
    <col min="2" max="4" width="20.6666666666667" style="114" customWidth="1"/>
    <col min="5" max="5" width="5.33333333333333" style="114" customWidth="1"/>
    <col min="6" max="16384" width="9" style="114"/>
  </cols>
  <sheetData>
    <row r="1" ht="45" customHeight="1" spans="1:4">
      <c r="A1" s="134" t="s">
        <v>3233</v>
      </c>
      <c r="B1" s="134"/>
      <c r="C1" s="134"/>
      <c r="D1" s="134"/>
    </row>
    <row r="2" s="152" customFormat="1" ht="20.1" customHeight="1" spans="1:4">
      <c r="A2" s="153"/>
      <c r="B2" s="154"/>
      <c r="C2" s="155"/>
      <c r="D2" s="156" t="s">
        <v>2</v>
      </c>
    </row>
    <row r="3" ht="45" customHeight="1" spans="1:5">
      <c r="A3" s="157" t="s">
        <v>3234</v>
      </c>
      <c r="B3" s="93" t="s">
        <v>5</v>
      </c>
      <c r="C3" s="93" t="s">
        <v>6</v>
      </c>
      <c r="D3" s="93" t="s">
        <v>7</v>
      </c>
      <c r="E3" s="152" t="s">
        <v>8</v>
      </c>
    </row>
    <row r="4" ht="36" customHeight="1" spans="1:5">
      <c r="A4" s="158" t="s">
        <v>3235</v>
      </c>
      <c r="B4" s="131">
        <v>273354</v>
      </c>
      <c r="C4" s="125">
        <v>304043</v>
      </c>
      <c r="D4" s="97">
        <v>0.1123</v>
      </c>
      <c r="E4" s="161" t="s">
        <v>3236</v>
      </c>
    </row>
    <row r="5" ht="36" customHeight="1" spans="1:5">
      <c r="A5" s="159" t="s">
        <v>3237</v>
      </c>
      <c r="B5" s="132">
        <v>254138</v>
      </c>
      <c r="C5" s="132">
        <v>294722</v>
      </c>
      <c r="D5" s="97">
        <v>0.1597</v>
      </c>
      <c r="E5" s="161" t="s">
        <v>3236</v>
      </c>
    </row>
    <row r="6" ht="36" customHeight="1" spans="1:5">
      <c r="A6" s="159" t="s">
        <v>3238</v>
      </c>
      <c r="B6" s="132">
        <v>14829</v>
      </c>
      <c r="C6" s="127">
        <v>5165</v>
      </c>
      <c r="D6" s="97">
        <v>-0.6517</v>
      </c>
      <c r="E6" s="161" t="s">
        <v>3236</v>
      </c>
    </row>
    <row r="7" ht="36" customHeight="1" spans="1:5">
      <c r="A7" s="159" t="s">
        <v>3239</v>
      </c>
      <c r="B7" s="132"/>
      <c r="C7" s="127"/>
      <c r="D7" s="97" t="s">
        <v>3151</v>
      </c>
      <c r="E7" s="161" t="s">
        <v>3240</v>
      </c>
    </row>
    <row r="8" ht="36" customHeight="1" spans="1:5">
      <c r="A8" s="158" t="s">
        <v>3241</v>
      </c>
      <c r="B8" s="131">
        <v>173893</v>
      </c>
      <c r="C8" s="131">
        <v>228248</v>
      </c>
      <c r="D8" s="97">
        <v>0.3126</v>
      </c>
      <c r="E8" s="161" t="s">
        <v>3236</v>
      </c>
    </row>
    <row r="9" ht="36" customHeight="1" spans="1:5">
      <c r="A9" s="159" t="s">
        <v>3237</v>
      </c>
      <c r="B9" s="132">
        <v>147433</v>
      </c>
      <c r="C9" s="127">
        <v>164498</v>
      </c>
      <c r="D9" s="97">
        <v>0.1157</v>
      </c>
      <c r="E9" s="161" t="s">
        <v>3236</v>
      </c>
    </row>
    <row r="10" ht="36" customHeight="1" spans="1:5">
      <c r="A10" s="159" t="s">
        <v>3238</v>
      </c>
      <c r="B10" s="132">
        <v>937</v>
      </c>
      <c r="C10" s="127">
        <v>590</v>
      </c>
      <c r="D10" s="97">
        <v>-0.3703</v>
      </c>
      <c r="E10" s="161" t="s">
        <v>3236</v>
      </c>
    </row>
    <row r="11" ht="36" customHeight="1" spans="1:5">
      <c r="A11" s="159" t="s">
        <v>3239</v>
      </c>
      <c r="B11" s="132">
        <v>22935</v>
      </c>
      <c r="C11" s="127">
        <v>59314</v>
      </c>
      <c r="D11" s="97">
        <v>1.5862</v>
      </c>
      <c r="E11" s="161" t="s">
        <v>3236</v>
      </c>
    </row>
    <row r="12" ht="36" customHeight="1" spans="1:5">
      <c r="A12" s="158" t="s">
        <v>3242</v>
      </c>
      <c r="B12" s="131">
        <v>14818</v>
      </c>
      <c r="C12" s="125">
        <v>15201</v>
      </c>
      <c r="D12" s="97">
        <v>0.0258</v>
      </c>
      <c r="E12" s="161" t="s">
        <v>3236</v>
      </c>
    </row>
    <row r="13" ht="36" customHeight="1" spans="1:5">
      <c r="A13" s="159" t="s">
        <v>3237</v>
      </c>
      <c r="B13" s="132">
        <v>13128</v>
      </c>
      <c r="C13" s="127">
        <v>13832</v>
      </c>
      <c r="D13" s="97">
        <v>0.0536</v>
      </c>
      <c r="E13" s="161" t="s">
        <v>3236</v>
      </c>
    </row>
    <row r="14" ht="36" customHeight="1" spans="1:5">
      <c r="A14" s="159" t="s">
        <v>3238</v>
      </c>
      <c r="B14" s="132">
        <v>1690</v>
      </c>
      <c r="C14" s="127">
        <v>1369</v>
      </c>
      <c r="D14" s="97">
        <v>-0.1899</v>
      </c>
      <c r="E14" s="161" t="s">
        <v>3236</v>
      </c>
    </row>
    <row r="15" ht="36" customHeight="1" spans="1:5">
      <c r="A15" s="159" t="s">
        <v>3239</v>
      </c>
      <c r="B15" s="132"/>
      <c r="C15" s="127"/>
      <c r="D15" s="97" t="s">
        <v>3151</v>
      </c>
      <c r="E15" s="161" t="s">
        <v>3240</v>
      </c>
    </row>
    <row r="16" ht="36" customHeight="1" spans="1:5">
      <c r="A16" s="158" t="s">
        <v>3243</v>
      </c>
      <c r="B16" s="131">
        <v>186182</v>
      </c>
      <c r="C16" s="125">
        <v>195987</v>
      </c>
      <c r="D16" s="97">
        <v>0.0527</v>
      </c>
      <c r="E16" s="161" t="s">
        <v>3236</v>
      </c>
    </row>
    <row r="17" ht="36" customHeight="1" spans="1:5">
      <c r="A17" s="159" t="s">
        <v>3237</v>
      </c>
      <c r="B17" s="132">
        <v>179742</v>
      </c>
      <c r="C17" s="127">
        <v>191339</v>
      </c>
      <c r="D17" s="97">
        <v>0.0645</v>
      </c>
      <c r="E17" s="161" t="s">
        <v>3236</v>
      </c>
    </row>
    <row r="18" ht="36" customHeight="1" spans="1:5">
      <c r="A18" s="159" t="s">
        <v>3238</v>
      </c>
      <c r="B18" s="132">
        <v>5351</v>
      </c>
      <c r="C18" s="127">
        <v>3379</v>
      </c>
      <c r="D18" s="97">
        <v>-0.3685</v>
      </c>
      <c r="E18" s="161" t="s">
        <v>3236</v>
      </c>
    </row>
    <row r="19" ht="36" customHeight="1" spans="1:5">
      <c r="A19" s="159" t="s">
        <v>3239</v>
      </c>
      <c r="B19" s="132">
        <v>34</v>
      </c>
      <c r="C19" s="127">
        <v>725</v>
      </c>
      <c r="D19" s="97">
        <v>20.3235</v>
      </c>
      <c r="E19" s="161" t="s">
        <v>3236</v>
      </c>
    </row>
    <row r="20" ht="36" customHeight="1" spans="1:5">
      <c r="A20" s="158" t="s">
        <v>3244</v>
      </c>
      <c r="B20" s="131">
        <v>12368</v>
      </c>
      <c r="C20" s="125">
        <v>11106</v>
      </c>
      <c r="D20" s="97">
        <v>-0.102</v>
      </c>
      <c r="E20" s="161" t="s">
        <v>3236</v>
      </c>
    </row>
    <row r="21" ht="36" customHeight="1" spans="1:5">
      <c r="A21" s="159" t="s">
        <v>3237</v>
      </c>
      <c r="B21" s="132">
        <v>12288</v>
      </c>
      <c r="C21" s="125">
        <v>10991</v>
      </c>
      <c r="D21" s="97">
        <v>-0.1056</v>
      </c>
      <c r="E21" s="161" t="s">
        <v>3236</v>
      </c>
    </row>
    <row r="22" ht="36" customHeight="1" spans="1:5">
      <c r="A22" s="159" t="s">
        <v>3238</v>
      </c>
      <c r="B22" s="132">
        <v>80</v>
      </c>
      <c r="C22" s="132">
        <v>115</v>
      </c>
      <c r="D22" s="97">
        <v>0.4375</v>
      </c>
      <c r="E22" s="161" t="s">
        <v>3236</v>
      </c>
    </row>
    <row r="23" ht="36" customHeight="1" spans="1:5">
      <c r="A23" s="159" t="s">
        <v>3239</v>
      </c>
      <c r="B23" s="132"/>
      <c r="C23" s="127"/>
      <c r="D23" s="97" t="s">
        <v>3151</v>
      </c>
      <c r="E23" s="161" t="s">
        <v>3240</v>
      </c>
    </row>
    <row r="24" ht="36" customHeight="1" spans="1:5">
      <c r="A24" s="158" t="s">
        <v>3245</v>
      </c>
      <c r="B24" s="131">
        <v>68672</v>
      </c>
      <c r="C24" s="131">
        <v>106191</v>
      </c>
      <c r="D24" s="97">
        <v>0.5464</v>
      </c>
      <c r="E24" s="161" t="s">
        <v>3236</v>
      </c>
    </row>
    <row r="25" ht="36" customHeight="1" spans="1:5">
      <c r="A25" s="159" t="s">
        <v>3237</v>
      </c>
      <c r="B25" s="132">
        <v>35678</v>
      </c>
      <c r="C25" s="127">
        <v>42630</v>
      </c>
      <c r="D25" s="97">
        <v>0.1949</v>
      </c>
      <c r="E25" s="161" t="s">
        <v>3236</v>
      </c>
    </row>
    <row r="26" ht="36" customHeight="1" spans="1:5">
      <c r="A26" s="159" t="s">
        <v>3238</v>
      </c>
      <c r="B26" s="132">
        <v>6198</v>
      </c>
      <c r="C26" s="127">
        <v>3566</v>
      </c>
      <c r="D26" s="97">
        <v>-0.4247</v>
      </c>
      <c r="E26" s="161" t="s">
        <v>3236</v>
      </c>
    </row>
    <row r="27" ht="36" customHeight="1" spans="1:5">
      <c r="A27" s="159" t="s">
        <v>3239</v>
      </c>
      <c r="B27" s="132">
        <v>10366</v>
      </c>
      <c r="C27" s="127">
        <v>54720</v>
      </c>
      <c r="D27" s="97">
        <v>4.2788</v>
      </c>
      <c r="E27" s="161" t="s">
        <v>3236</v>
      </c>
    </row>
    <row r="28" ht="36" customHeight="1" spans="1:5">
      <c r="A28" s="158" t="s">
        <v>3246</v>
      </c>
      <c r="B28" s="131">
        <v>140469</v>
      </c>
      <c r="C28" s="125">
        <v>184134</v>
      </c>
      <c r="D28" s="97">
        <v>0.3109</v>
      </c>
      <c r="E28" s="161" t="s">
        <v>3236</v>
      </c>
    </row>
    <row r="29" ht="36" customHeight="1" spans="1:5">
      <c r="A29" s="159" t="s">
        <v>3237</v>
      </c>
      <c r="B29" s="132">
        <v>65945</v>
      </c>
      <c r="C29" s="127">
        <v>66754</v>
      </c>
      <c r="D29" s="97">
        <v>0.0123</v>
      </c>
      <c r="E29" s="161" t="s">
        <v>3236</v>
      </c>
    </row>
    <row r="30" ht="36" customHeight="1" spans="1:5">
      <c r="A30" s="159" t="s">
        <v>3238</v>
      </c>
      <c r="B30" s="132">
        <v>1188</v>
      </c>
      <c r="C30" s="127">
        <v>1052</v>
      </c>
      <c r="D30" s="97">
        <v>-0.1145</v>
      </c>
      <c r="E30" s="161" t="s">
        <v>3236</v>
      </c>
    </row>
    <row r="31" ht="36" customHeight="1" spans="1:5">
      <c r="A31" s="159" t="s">
        <v>3239</v>
      </c>
      <c r="B31" s="132">
        <v>72292</v>
      </c>
      <c r="C31" s="127">
        <v>115570</v>
      </c>
      <c r="D31" s="97">
        <v>0.5987</v>
      </c>
      <c r="E31" s="161" t="s">
        <v>3236</v>
      </c>
    </row>
    <row r="32" ht="36" customHeight="1" spans="1:5">
      <c r="A32" s="109" t="s">
        <v>3247</v>
      </c>
      <c r="B32" s="131">
        <v>869756</v>
      </c>
      <c r="C32" s="131">
        <v>1044910</v>
      </c>
      <c r="D32" s="97">
        <v>0.2014</v>
      </c>
      <c r="E32" s="161" t="s">
        <v>3236</v>
      </c>
    </row>
    <row r="33" ht="36" customHeight="1" spans="1:5">
      <c r="A33" s="159" t="s">
        <v>3248</v>
      </c>
      <c r="B33" s="132">
        <v>708352</v>
      </c>
      <c r="C33" s="132">
        <v>784766</v>
      </c>
      <c r="D33" s="97">
        <v>0.1079</v>
      </c>
      <c r="E33" s="161" t="s">
        <v>3236</v>
      </c>
    </row>
    <row r="34" ht="36" customHeight="1" spans="1:5">
      <c r="A34" s="159" t="s">
        <v>3249</v>
      </c>
      <c r="B34" s="132">
        <v>30273</v>
      </c>
      <c r="C34" s="132">
        <v>15236</v>
      </c>
      <c r="D34" s="97">
        <v>-0.4967</v>
      </c>
      <c r="E34" s="161" t="s">
        <v>3236</v>
      </c>
    </row>
    <row r="35" ht="36" customHeight="1" spans="1:5">
      <c r="A35" s="159" t="s">
        <v>3250</v>
      </c>
      <c r="B35" s="132">
        <v>105627</v>
      </c>
      <c r="C35" s="132">
        <v>230329</v>
      </c>
      <c r="D35" s="97">
        <v>1.1806</v>
      </c>
      <c r="E35" s="161" t="s">
        <v>3236</v>
      </c>
    </row>
    <row r="36" ht="36" customHeight="1" spans="1:5">
      <c r="A36" s="112" t="s">
        <v>3251</v>
      </c>
      <c r="B36" s="131">
        <v>417342</v>
      </c>
      <c r="C36" s="131">
        <v>468611</v>
      </c>
      <c r="D36" s="97">
        <v>0.1228</v>
      </c>
      <c r="E36" s="161" t="s">
        <v>3236</v>
      </c>
    </row>
    <row r="37" ht="36" customHeight="1" spans="1:5">
      <c r="A37" s="160" t="s">
        <v>3252</v>
      </c>
      <c r="B37" s="131">
        <v>200949</v>
      </c>
      <c r="C37" s="131">
        <v>245151</v>
      </c>
      <c r="D37" s="97">
        <v>0.22</v>
      </c>
      <c r="E37" s="161" t="s">
        <v>3236</v>
      </c>
    </row>
    <row r="38" ht="36" customHeight="1" spans="1:5">
      <c r="A38" s="109" t="s">
        <v>3253</v>
      </c>
      <c r="B38" s="131">
        <v>1488047</v>
      </c>
      <c r="C38" s="131">
        <v>1758672</v>
      </c>
      <c r="D38" s="97">
        <v>0.1819</v>
      </c>
      <c r="E38" s="161" t="s">
        <v>3236</v>
      </c>
    </row>
    <row r="39" hidden="1" spans="1:3">
      <c r="A39" s="114" t="s">
        <v>3254</v>
      </c>
      <c r="B39" s="145">
        <v>1488047</v>
      </c>
      <c r="C39" s="145">
        <v>1758672</v>
      </c>
    </row>
    <row r="40" hidden="1" spans="1:3">
      <c r="A40" s="146" t="s">
        <v>3255</v>
      </c>
      <c r="B40" s="147">
        <v>0</v>
      </c>
      <c r="C40" s="147">
        <v>0</v>
      </c>
    </row>
    <row r="41" hidden="1" spans="1:3">
      <c r="A41" s="114" t="s">
        <v>3256</v>
      </c>
      <c r="B41" s="145">
        <v>550834</v>
      </c>
      <c r="C41" s="145">
        <v>606959</v>
      </c>
    </row>
    <row r="42" hidden="1" spans="1:3">
      <c r="A42" s="114" t="s">
        <v>3257</v>
      </c>
      <c r="B42" s="145">
        <v>326551</v>
      </c>
      <c r="C42" s="145">
        <v>365319</v>
      </c>
    </row>
    <row r="43" hidden="1" spans="1:3">
      <c r="A43" s="148" t="s">
        <v>3258</v>
      </c>
      <c r="B43" s="149">
        <v>10521</v>
      </c>
      <c r="C43" s="149">
        <v>32182</v>
      </c>
    </row>
    <row r="44" hidden="1" spans="1:3">
      <c r="A44" s="148" t="s">
        <v>3259</v>
      </c>
      <c r="B44" s="149">
        <v>112455</v>
      </c>
      <c r="C44" s="149">
        <v>106166</v>
      </c>
    </row>
    <row r="45" hidden="1" spans="1:3">
      <c r="A45" s="148" t="s">
        <v>3260</v>
      </c>
      <c r="B45" s="149">
        <v>10516</v>
      </c>
      <c r="C45" s="148">
        <v>15220</v>
      </c>
    </row>
    <row r="46" hidden="1" spans="1:3">
      <c r="A46" s="148" t="s">
        <v>3261</v>
      </c>
      <c r="B46" s="149">
        <v>43800</v>
      </c>
      <c r="C46" s="149">
        <v>50718</v>
      </c>
    </row>
    <row r="47" hidden="1" spans="1:3">
      <c r="A47" s="148" t="s">
        <v>3262</v>
      </c>
      <c r="B47" s="149">
        <v>69505</v>
      </c>
      <c r="C47" s="149">
        <v>69450</v>
      </c>
    </row>
    <row r="48" hidden="1" spans="1:3">
      <c r="A48" s="148" t="s">
        <v>3263</v>
      </c>
      <c r="B48" s="149">
        <v>12297</v>
      </c>
      <c r="C48" s="148">
        <v>13003</v>
      </c>
    </row>
  </sheetData>
  <autoFilter ref="A3:E48">
    <extLst/>
  </autoFilter>
  <mergeCells count="1">
    <mergeCell ref="A1:D1"/>
  </mergeCells>
  <conditionalFormatting sqref="C25:C27">
    <cfRule type="cellIs" dxfId="3"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8"/>
  <sheetViews>
    <sheetView showGridLines="0" showZeros="0" view="pageBreakPreview" zoomScaleNormal="100" workbookViewId="0">
      <pane ySplit="3" topLeftCell="A4" activePane="bottomLeft" state="frozen"/>
      <selection/>
      <selection pane="bottomLeft" activeCell="F1" sqref="F$1:K$1048576"/>
    </sheetView>
  </sheetViews>
  <sheetFormatPr defaultColWidth="9" defaultRowHeight="15.75" outlineLevelCol="5"/>
  <cols>
    <col min="1" max="1" width="45.6666666666667" style="114" customWidth="1"/>
    <col min="2" max="4" width="20.6666666666667" style="114" customWidth="1"/>
    <col min="5" max="5" width="12.775" style="114" customWidth="1"/>
    <col min="6" max="11" width="9" style="114" hidden="1" customWidth="1"/>
    <col min="12" max="16384" width="9" style="114"/>
  </cols>
  <sheetData>
    <row r="1" ht="45" customHeight="1" spans="1:4">
      <c r="A1" s="134" t="s">
        <v>3264</v>
      </c>
      <c r="B1" s="134"/>
      <c r="C1" s="134"/>
      <c r="D1" s="134"/>
    </row>
    <row r="2" ht="20.1" customHeight="1" spans="1:4">
      <c r="A2" s="135"/>
      <c r="B2" s="136"/>
      <c r="C2" s="137"/>
      <c r="D2" s="138" t="s">
        <v>3265</v>
      </c>
    </row>
    <row r="3" ht="45" customHeight="1" spans="1:5">
      <c r="A3" s="139" t="s">
        <v>2454</v>
      </c>
      <c r="B3" s="93" t="s">
        <v>5</v>
      </c>
      <c r="C3" s="93" t="s">
        <v>6</v>
      </c>
      <c r="D3" s="93" t="s">
        <v>7</v>
      </c>
      <c r="E3" s="150" t="s">
        <v>8</v>
      </c>
    </row>
    <row r="4" ht="36" customHeight="1" spans="1:5">
      <c r="A4" s="94" t="s">
        <v>3266</v>
      </c>
      <c r="B4" s="110">
        <v>222417</v>
      </c>
      <c r="C4" s="110">
        <v>241044</v>
      </c>
      <c r="D4" s="97">
        <v>0.0837</v>
      </c>
      <c r="E4" s="151" t="s">
        <v>3236</v>
      </c>
    </row>
    <row r="5" ht="36" customHeight="1" spans="1:6">
      <c r="A5" s="98" t="s">
        <v>3267</v>
      </c>
      <c r="B5" s="140">
        <v>221019</v>
      </c>
      <c r="C5" s="140">
        <v>239011</v>
      </c>
      <c r="D5" s="97">
        <v>0.0814</v>
      </c>
      <c r="E5" s="151" t="s">
        <v>3236</v>
      </c>
      <c r="F5" s="114" t="s">
        <v>3268</v>
      </c>
    </row>
    <row r="6" ht="36" customHeight="1" spans="1:5">
      <c r="A6" s="141" t="s">
        <v>3269</v>
      </c>
      <c r="B6" s="110">
        <v>201147</v>
      </c>
      <c r="C6" s="110">
        <v>228312</v>
      </c>
      <c r="D6" s="97">
        <v>0.1351</v>
      </c>
      <c r="E6" s="151" t="s">
        <v>3236</v>
      </c>
    </row>
    <row r="7" ht="36" customHeight="1" spans="1:5">
      <c r="A7" s="98" t="s">
        <v>3267</v>
      </c>
      <c r="B7" s="140">
        <v>199715</v>
      </c>
      <c r="C7" s="142">
        <v>227592</v>
      </c>
      <c r="D7" s="97">
        <v>0.1396</v>
      </c>
      <c r="E7" s="151" t="s">
        <v>3236</v>
      </c>
    </row>
    <row r="8" ht="36" customHeight="1" spans="1:5">
      <c r="A8" s="94" t="s">
        <v>3270</v>
      </c>
      <c r="B8" s="110">
        <v>10636</v>
      </c>
      <c r="C8" s="110">
        <v>14700</v>
      </c>
      <c r="D8" s="97">
        <v>0.3821</v>
      </c>
      <c r="E8" s="151" t="s">
        <v>3236</v>
      </c>
    </row>
    <row r="9" ht="36" customHeight="1" spans="1:6">
      <c r="A9" s="98" t="s">
        <v>3267</v>
      </c>
      <c r="B9" s="140">
        <v>6500</v>
      </c>
      <c r="C9" s="142">
        <v>7026</v>
      </c>
      <c r="D9" s="97">
        <v>0.0809</v>
      </c>
      <c r="E9" s="151" t="s">
        <v>3236</v>
      </c>
      <c r="F9" s="114" t="s">
        <v>3271</v>
      </c>
    </row>
    <row r="10" ht="36" customHeight="1" spans="1:5">
      <c r="A10" s="94" t="s">
        <v>3272</v>
      </c>
      <c r="B10" s="110">
        <v>171448</v>
      </c>
      <c r="C10" s="110">
        <v>208184</v>
      </c>
      <c r="D10" s="97">
        <v>0.2143</v>
      </c>
      <c r="E10" s="151" t="s">
        <v>3236</v>
      </c>
    </row>
    <row r="11" ht="36" customHeight="1" spans="1:5">
      <c r="A11" s="98" t="s">
        <v>3267</v>
      </c>
      <c r="B11" s="140">
        <v>167705</v>
      </c>
      <c r="C11" s="143">
        <v>197788</v>
      </c>
      <c r="D11" s="97">
        <v>0.1794</v>
      </c>
      <c r="E11" s="151" t="s">
        <v>3236</v>
      </c>
    </row>
    <row r="12" ht="36" customHeight="1" spans="1:5">
      <c r="A12" s="94" t="s">
        <v>3273</v>
      </c>
      <c r="B12" s="110">
        <v>13338</v>
      </c>
      <c r="C12" s="110">
        <v>13152</v>
      </c>
      <c r="D12" s="97">
        <v>-0.0139</v>
      </c>
      <c r="E12" s="151" t="s">
        <v>3236</v>
      </c>
    </row>
    <row r="13" ht="36" customHeight="1" spans="1:5">
      <c r="A13" s="98" t="s">
        <v>3267</v>
      </c>
      <c r="B13" s="140">
        <v>13258</v>
      </c>
      <c r="C13" s="143">
        <v>13102</v>
      </c>
      <c r="D13" s="97">
        <v>-0.0118</v>
      </c>
      <c r="E13" s="151" t="s">
        <v>3236</v>
      </c>
    </row>
    <row r="14" ht="36" customHeight="1" spans="1:5">
      <c r="A14" s="94" t="s">
        <v>3274</v>
      </c>
      <c r="B14" s="110">
        <v>57478</v>
      </c>
      <c r="C14" s="110">
        <v>64333</v>
      </c>
      <c r="D14" s="97">
        <v>0.1193</v>
      </c>
      <c r="E14" s="151" t="s">
        <v>3236</v>
      </c>
    </row>
    <row r="15" ht="36" customHeight="1" spans="1:6">
      <c r="A15" s="98" t="s">
        <v>3267</v>
      </c>
      <c r="B15" s="140">
        <v>57412</v>
      </c>
      <c r="C15" s="142">
        <v>64243</v>
      </c>
      <c r="D15" s="97">
        <v>0.119</v>
      </c>
      <c r="E15" s="151" t="s">
        <v>3236</v>
      </c>
      <c r="F15" s="114" t="s">
        <v>3275</v>
      </c>
    </row>
    <row r="16" ht="36" customHeight="1" spans="1:5">
      <c r="A16" s="94" t="s">
        <v>3276</v>
      </c>
      <c r="B16" s="110">
        <v>175925</v>
      </c>
      <c r="C16" s="110">
        <v>179416</v>
      </c>
      <c r="D16" s="97">
        <v>0.0198</v>
      </c>
      <c r="E16" s="151" t="s">
        <v>3236</v>
      </c>
    </row>
    <row r="17" ht="36" customHeight="1" spans="1:5">
      <c r="A17" s="98" t="s">
        <v>3267</v>
      </c>
      <c r="B17" s="140">
        <v>154348</v>
      </c>
      <c r="C17" s="143">
        <v>165510</v>
      </c>
      <c r="D17" s="97">
        <v>0.0723</v>
      </c>
      <c r="E17" s="151" t="s">
        <v>3236</v>
      </c>
    </row>
    <row r="18" ht="36" customHeight="1" spans="1:5">
      <c r="A18" s="109" t="s">
        <v>3277</v>
      </c>
      <c r="B18" s="110">
        <v>852389</v>
      </c>
      <c r="C18" s="110">
        <v>949141</v>
      </c>
      <c r="D18" s="97">
        <v>0.1135</v>
      </c>
      <c r="E18" s="151" t="s">
        <v>3236</v>
      </c>
    </row>
    <row r="19" ht="36" customHeight="1" spans="1:5">
      <c r="A19" s="98" t="s">
        <v>3278</v>
      </c>
      <c r="B19" s="110">
        <v>819957</v>
      </c>
      <c r="C19" s="110">
        <v>914272</v>
      </c>
      <c r="D19" s="97">
        <v>0.115</v>
      </c>
      <c r="E19" s="151" t="s">
        <v>3236</v>
      </c>
    </row>
    <row r="20" ht="36" customHeight="1" spans="1:5">
      <c r="A20" s="144" t="s">
        <v>3279</v>
      </c>
      <c r="B20" s="131">
        <v>194156</v>
      </c>
      <c r="C20" s="131">
        <v>224128</v>
      </c>
      <c r="D20" s="97">
        <v>0.1544</v>
      </c>
      <c r="E20" s="151" t="s">
        <v>3236</v>
      </c>
    </row>
    <row r="21" ht="36" customHeight="1" spans="1:5">
      <c r="A21" s="112" t="s">
        <v>3280</v>
      </c>
      <c r="B21" s="131">
        <v>592748</v>
      </c>
      <c r="C21" s="131">
        <v>551144</v>
      </c>
      <c r="D21" s="97">
        <v>-0.0702</v>
      </c>
      <c r="E21" s="151" t="s">
        <v>3236</v>
      </c>
    </row>
    <row r="22" ht="36" customHeight="1" spans="1:5">
      <c r="A22" s="109" t="s">
        <v>3281</v>
      </c>
      <c r="B22" s="110">
        <v>1639293</v>
      </c>
      <c r="C22" s="110">
        <v>1724413</v>
      </c>
      <c r="D22" s="97">
        <v>0.0519</v>
      </c>
      <c r="E22" s="151" t="s">
        <v>3236</v>
      </c>
    </row>
    <row r="23" hidden="1" spans="1:3">
      <c r="A23" s="114" t="s">
        <v>3282</v>
      </c>
      <c r="B23" s="145">
        <v>1639293</v>
      </c>
      <c r="C23" s="145">
        <v>1724413</v>
      </c>
    </row>
    <row r="24" hidden="1" spans="1:3">
      <c r="A24" s="146" t="s">
        <v>3255</v>
      </c>
      <c r="B24" s="147">
        <v>0</v>
      </c>
      <c r="C24" s="147">
        <v>0</v>
      </c>
    </row>
    <row r="25" hidden="1" spans="1:3">
      <c r="A25" s="114" t="s">
        <v>3283</v>
      </c>
      <c r="B25" s="145">
        <v>327648</v>
      </c>
      <c r="C25" s="145">
        <v>362476</v>
      </c>
    </row>
    <row r="26" hidden="1" spans="1:3">
      <c r="A26" s="114" t="s">
        <v>3284</v>
      </c>
      <c r="B26" s="145">
        <v>718350</v>
      </c>
      <c r="C26" s="145">
        <v>671312</v>
      </c>
    </row>
    <row r="27" hidden="1" spans="1:3">
      <c r="A27" s="148" t="s">
        <v>3285</v>
      </c>
      <c r="B27" s="149">
        <v>10521</v>
      </c>
      <c r="C27" s="149">
        <v>32182</v>
      </c>
    </row>
    <row r="28" hidden="1" spans="1:3">
      <c r="A28" s="148" t="s">
        <v>3286</v>
      </c>
      <c r="B28" s="149">
        <v>112455</v>
      </c>
      <c r="C28" s="149">
        <v>106166</v>
      </c>
    </row>
    <row r="29" hidden="1" spans="1:3">
      <c r="A29" s="148" t="s">
        <v>3287</v>
      </c>
      <c r="B29" s="149">
        <v>10516</v>
      </c>
      <c r="C29" s="148">
        <v>15220</v>
      </c>
    </row>
    <row r="30" hidden="1" spans="1:3">
      <c r="A30" s="148" t="s">
        <v>3288</v>
      </c>
      <c r="B30" s="149">
        <v>43800</v>
      </c>
      <c r="C30" s="149">
        <v>50718</v>
      </c>
    </row>
    <row r="31" hidden="1" spans="1:3">
      <c r="A31" s="148" t="s">
        <v>3289</v>
      </c>
      <c r="B31" s="149">
        <v>69505</v>
      </c>
      <c r="C31" s="149">
        <v>69450</v>
      </c>
    </row>
    <row r="32" hidden="1" spans="1:3">
      <c r="A32" s="148" t="s">
        <v>3290</v>
      </c>
      <c r="B32" s="149">
        <v>12297</v>
      </c>
      <c r="C32" s="148">
        <v>14952</v>
      </c>
    </row>
    <row r="33" spans="3:4">
      <c r="C33" s="145"/>
      <c r="D33" s="145"/>
    </row>
    <row r="34" spans="3:4">
      <c r="C34" s="145"/>
      <c r="D34" s="145"/>
    </row>
    <row r="35" spans="3:4">
      <c r="C35" s="145"/>
      <c r="D35" s="145"/>
    </row>
    <row r="36" spans="3:4">
      <c r="C36" s="145"/>
      <c r="D36" s="145"/>
    </row>
    <row r="37" spans="3:4">
      <c r="C37" s="145"/>
      <c r="D37" s="145"/>
    </row>
    <row r="38" spans="3:4">
      <c r="C38" s="145"/>
      <c r="D38" s="145"/>
    </row>
  </sheetData>
  <autoFilter ref="A3:E3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H42"/>
  <sheetViews>
    <sheetView showGridLines="0" showZeros="0" view="pageBreakPreview" zoomScaleNormal="100" workbookViewId="0">
      <pane ySplit="3" topLeftCell="A4" activePane="bottomLeft" state="frozen"/>
      <selection/>
      <selection pane="bottomLeft" activeCell="F1" sqref="F$1:K$1048576"/>
    </sheetView>
  </sheetViews>
  <sheetFormatPr defaultColWidth="9" defaultRowHeight="15.75" outlineLevelCol="7"/>
  <cols>
    <col min="1" max="1" width="46.1083333333333" style="117" customWidth="1"/>
    <col min="2" max="4" width="20.6666666666667" style="117" customWidth="1"/>
    <col min="5" max="5" width="5" style="117" customWidth="1"/>
    <col min="6" max="16384" width="9" style="117"/>
  </cols>
  <sheetData>
    <row r="1" ht="36" customHeight="1" spans="1:4">
      <c r="A1" s="118" t="s">
        <v>3291</v>
      </c>
      <c r="B1" s="118"/>
      <c r="C1" s="118"/>
      <c r="D1" s="118"/>
    </row>
    <row r="2" ht="20.1" customHeight="1" spans="1:4">
      <c r="A2" s="119"/>
      <c r="B2" s="120"/>
      <c r="C2" s="121"/>
      <c r="D2" s="122" t="s">
        <v>2</v>
      </c>
    </row>
    <row r="3" ht="37.95" customHeight="1" spans="1:5">
      <c r="A3" s="123" t="s">
        <v>3234</v>
      </c>
      <c r="B3" s="93" t="s">
        <v>5</v>
      </c>
      <c r="C3" s="93" t="s">
        <v>6</v>
      </c>
      <c r="D3" s="93" t="s">
        <v>7</v>
      </c>
      <c r="E3" s="113" t="s">
        <v>8</v>
      </c>
    </row>
    <row r="4" ht="36" customHeight="1" spans="1:5">
      <c r="A4" s="124" t="s">
        <v>3235</v>
      </c>
      <c r="B4" s="125">
        <v>84332</v>
      </c>
      <c r="C4" s="96">
        <v>82787</v>
      </c>
      <c r="D4" s="97">
        <v>-0.0183</v>
      </c>
      <c r="E4" s="113" t="s">
        <v>3236</v>
      </c>
    </row>
    <row r="5" ht="36" customHeight="1" spans="1:5">
      <c r="A5" s="126" t="s">
        <v>3237</v>
      </c>
      <c r="B5" s="127">
        <v>70186</v>
      </c>
      <c r="C5" s="127">
        <v>78437</v>
      </c>
      <c r="D5" s="97">
        <v>0.1176</v>
      </c>
      <c r="E5" s="113" t="s">
        <v>3236</v>
      </c>
    </row>
    <row r="6" ht="36" customHeight="1" spans="1:5">
      <c r="A6" s="126" t="s">
        <v>3238</v>
      </c>
      <c r="B6" s="127">
        <v>13896</v>
      </c>
      <c r="C6" s="127">
        <v>3950</v>
      </c>
      <c r="D6" s="97">
        <v>-0.7157</v>
      </c>
      <c r="E6" s="113" t="s">
        <v>3236</v>
      </c>
    </row>
    <row r="7" ht="36" customHeight="1" spans="1:8">
      <c r="A7" s="126" t="s">
        <v>3239</v>
      </c>
      <c r="B7" s="127"/>
      <c r="C7" s="127"/>
      <c r="D7" s="97" t="s">
        <v>3151</v>
      </c>
      <c r="E7" s="113" t="s">
        <v>3240</v>
      </c>
      <c r="H7" s="117">
        <v>1</v>
      </c>
    </row>
    <row r="8" ht="36" customHeight="1" spans="1:5">
      <c r="A8" s="128" t="s">
        <v>3241</v>
      </c>
      <c r="B8" s="125">
        <v>32030</v>
      </c>
      <c r="C8" s="125">
        <v>45358</v>
      </c>
      <c r="D8" s="97">
        <v>0.4161</v>
      </c>
      <c r="E8" s="113" t="s">
        <v>3236</v>
      </c>
    </row>
    <row r="9" ht="36" customHeight="1" spans="1:5">
      <c r="A9" s="126" t="s">
        <v>3237</v>
      </c>
      <c r="B9" s="127">
        <v>27901</v>
      </c>
      <c r="C9" s="127">
        <v>34414</v>
      </c>
      <c r="D9" s="97">
        <v>0.2334</v>
      </c>
      <c r="E9" s="113" t="s">
        <v>3236</v>
      </c>
    </row>
    <row r="10" ht="36" customHeight="1" spans="1:5">
      <c r="A10" s="126" t="s">
        <v>3238</v>
      </c>
      <c r="B10" s="127">
        <v>110</v>
      </c>
      <c r="C10" s="127">
        <v>180</v>
      </c>
      <c r="D10" s="97">
        <v>0.6364</v>
      </c>
      <c r="E10" s="113" t="s">
        <v>3236</v>
      </c>
    </row>
    <row r="11" ht="36" customHeight="1" spans="1:5">
      <c r="A11" s="126" t="s">
        <v>3239</v>
      </c>
      <c r="B11" s="127">
        <v>3369</v>
      </c>
      <c r="C11" s="127">
        <v>9196</v>
      </c>
      <c r="D11" s="97">
        <v>1.7296</v>
      </c>
      <c r="E11" s="113" t="s">
        <v>3236</v>
      </c>
    </row>
    <row r="12" ht="36" customHeight="1" spans="1:5">
      <c r="A12" s="124" t="s">
        <v>3242</v>
      </c>
      <c r="B12" s="125">
        <v>2522</v>
      </c>
      <c r="C12" s="125">
        <v>2198</v>
      </c>
      <c r="D12" s="97">
        <v>-0.1285</v>
      </c>
      <c r="E12" s="113" t="s">
        <v>3236</v>
      </c>
    </row>
    <row r="13" ht="28.95" customHeight="1" spans="1:5">
      <c r="A13" s="126" t="s">
        <v>3237</v>
      </c>
      <c r="B13" s="127">
        <v>978</v>
      </c>
      <c r="C13" s="129">
        <v>968</v>
      </c>
      <c r="D13" s="97">
        <v>-0.0102</v>
      </c>
      <c r="E13" s="113" t="s">
        <v>3236</v>
      </c>
    </row>
    <row r="14" ht="36" customHeight="1" spans="1:5">
      <c r="A14" s="126" t="s">
        <v>3238</v>
      </c>
      <c r="B14" s="127">
        <v>1544</v>
      </c>
      <c r="C14" s="127">
        <v>1230</v>
      </c>
      <c r="D14" s="97">
        <v>-0.2034</v>
      </c>
      <c r="E14" s="113" t="s">
        <v>3236</v>
      </c>
    </row>
    <row r="15" s="116" customFormat="1" ht="36" hidden="1" customHeight="1" spans="1:5">
      <c r="A15" s="126" t="s">
        <v>3243</v>
      </c>
      <c r="B15" s="127">
        <v>59788</v>
      </c>
      <c r="C15" s="129">
        <v>61615</v>
      </c>
      <c r="D15" s="104">
        <v>0.0306</v>
      </c>
      <c r="E15" s="115" t="s">
        <v>3236</v>
      </c>
    </row>
    <row r="16" ht="36" customHeight="1" spans="1:5">
      <c r="A16" s="124" t="s">
        <v>3237</v>
      </c>
      <c r="B16" s="125">
        <v>54135</v>
      </c>
      <c r="C16" s="125">
        <v>57626</v>
      </c>
      <c r="D16" s="97">
        <v>0.0645</v>
      </c>
      <c r="E16" s="113" t="s">
        <v>3236</v>
      </c>
    </row>
    <row r="17" ht="36" customHeight="1" spans="1:5">
      <c r="A17" s="126" t="s">
        <v>3238</v>
      </c>
      <c r="B17" s="127">
        <v>5000</v>
      </c>
      <c r="C17" s="127">
        <v>3000</v>
      </c>
      <c r="D17" s="97">
        <v>-0.4</v>
      </c>
      <c r="E17" s="113" t="s">
        <v>3236</v>
      </c>
    </row>
    <row r="18" ht="36" customHeight="1" spans="1:5">
      <c r="A18" s="126" t="s">
        <v>3239</v>
      </c>
      <c r="B18" s="127"/>
      <c r="C18" s="127">
        <v>669</v>
      </c>
      <c r="D18" s="97" t="s">
        <v>3151</v>
      </c>
      <c r="E18" s="113" t="s">
        <v>3236</v>
      </c>
    </row>
    <row r="19" ht="36" customHeight="1" spans="1:5">
      <c r="A19" s="126" t="s">
        <v>3244</v>
      </c>
      <c r="B19" s="127">
        <v>2442</v>
      </c>
      <c r="C19" s="130">
        <v>2715</v>
      </c>
      <c r="D19" s="97">
        <v>0.1118</v>
      </c>
      <c r="E19" s="113" t="s">
        <v>3236</v>
      </c>
    </row>
    <row r="20" ht="36" customHeight="1" spans="1:5">
      <c r="A20" s="124" t="s">
        <v>3237</v>
      </c>
      <c r="B20" s="125">
        <v>2408</v>
      </c>
      <c r="C20" s="125">
        <v>2635</v>
      </c>
      <c r="D20" s="97">
        <v>0.0943</v>
      </c>
      <c r="E20" s="113" t="s">
        <v>3236</v>
      </c>
    </row>
    <row r="21" ht="36" customHeight="1" spans="1:5">
      <c r="A21" s="126" t="s">
        <v>3238</v>
      </c>
      <c r="B21" s="127">
        <v>34</v>
      </c>
      <c r="C21" s="101">
        <v>80</v>
      </c>
      <c r="D21" s="97">
        <v>1.3529</v>
      </c>
      <c r="E21" s="113" t="s">
        <v>3236</v>
      </c>
    </row>
    <row r="22" ht="36" customHeight="1" spans="1:5">
      <c r="A22" s="126" t="s">
        <v>3239</v>
      </c>
      <c r="B22" s="127"/>
      <c r="C22" s="127"/>
      <c r="D22" s="97" t="s">
        <v>3151</v>
      </c>
      <c r="E22" s="113" t="s">
        <v>3240</v>
      </c>
    </row>
    <row r="23" s="116" customFormat="1" ht="36" hidden="1" customHeight="1" spans="1:5">
      <c r="A23" s="126" t="s">
        <v>3246</v>
      </c>
      <c r="B23" s="127">
        <v>73519</v>
      </c>
      <c r="C23" s="101">
        <v>114685</v>
      </c>
      <c r="D23" s="104">
        <v>0.5599</v>
      </c>
      <c r="E23" s="115" t="s">
        <v>3236</v>
      </c>
    </row>
    <row r="24" s="116" customFormat="1" ht="36" hidden="1" customHeight="1" spans="1:5">
      <c r="A24" s="124" t="s">
        <v>3237</v>
      </c>
      <c r="B24" s="125">
        <v>1626</v>
      </c>
      <c r="C24" s="96">
        <v>1652</v>
      </c>
      <c r="D24" s="104">
        <v>0.016</v>
      </c>
      <c r="E24" s="115" t="s">
        <v>3236</v>
      </c>
    </row>
    <row r="25" s="116" customFormat="1" ht="36" hidden="1" customHeight="1" spans="1:5">
      <c r="A25" s="126" t="s">
        <v>3238</v>
      </c>
      <c r="B25" s="127">
        <v>1026</v>
      </c>
      <c r="C25" s="96">
        <v>879</v>
      </c>
      <c r="D25" s="104">
        <v>-0.1433</v>
      </c>
      <c r="E25" s="115" t="s">
        <v>3236</v>
      </c>
    </row>
    <row r="26" s="116" customFormat="1" ht="36" hidden="1" customHeight="1" spans="1:5">
      <c r="A26" s="126" t="s">
        <v>3239</v>
      </c>
      <c r="B26" s="127">
        <v>70818</v>
      </c>
      <c r="C26" s="96">
        <v>112103</v>
      </c>
      <c r="D26" s="104">
        <v>0.583</v>
      </c>
      <c r="E26" s="115" t="s">
        <v>3236</v>
      </c>
    </row>
    <row r="27" ht="30" customHeight="1" spans="1:5">
      <c r="A27" s="126" t="s">
        <v>3247</v>
      </c>
      <c r="B27" s="127">
        <v>254633</v>
      </c>
      <c r="C27" s="96">
        <v>309358</v>
      </c>
      <c r="D27" s="97">
        <v>0.2149</v>
      </c>
      <c r="E27" s="113" t="s">
        <v>3236</v>
      </c>
    </row>
    <row r="28" ht="36" customHeight="1" spans="1:5">
      <c r="A28" s="124" t="s">
        <v>3248</v>
      </c>
      <c r="B28" s="125">
        <v>157234</v>
      </c>
      <c r="C28" s="96">
        <v>175732</v>
      </c>
      <c r="D28" s="97">
        <v>0.1176</v>
      </c>
      <c r="E28" s="113" t="s">
        <v>3236</v>
      </c>
    </row>
    <row r="29" ht="36" customHeight="1" spans="1:5">
      <c r="A29" s="126" t="s">
        <v>3249</v>
      </c>
      <c r="B29" s="127">
        <v>21610</v>
      </c>
      <c r="C29" s="127">
        <v>9319</v>
      </c>
      <c r="D29" s="97">
        <v>-0.5688</v>
      </c>
      <c r="E29" s="113" t="s">
        <v>3236</v>
      </c>
    </row>
    <row r="30" ht="36" customHeight="1" spans="1:5">
      <c r="A30" s="126" t="s">
        <v>3250</v>
      </c>
      <c r="B30" s="127">
        <v>74187</v>
      </c>
      <c r="C30" s="127">
        <v>121968</v>
      </c>
      <c r="D30" s="97">
        <v>0.6441</v>
      </c>
      <c r="E30" s="113" t="s">
        <v>3236</v>
      </c>
    </row>
    <row r="31" ht="36" customHeight="1" spans="1:5">
      <c r="A31" s="126" t="s">
        <v>3251</v>
      </c>
      <c r="B31" s="127">
        <v>223185</v>
      </c>
      <c r="C31" s="127">
        <v>244482</v>
      </c>
      <c r="D31" s="97">
        <v>0.0954</v>
      </c>
      <c r="E31" s="113" t="s">
        <v>3236</v>
      </c>
    </row>
    <row r="32" ht="36" customHeight="1" spans="1:5">
      <c r="A32" s="109" t="s">
        <v>3252</v>
      </c>
      <c r="B32" s="131">
        <v>326551</v>
      </c>
      <c r="C32" s="131">
        <v>365319</v>
      </c>
      <c r="D32" s="97">
        <v>0.1187</v>
      </c>
      <c r="E32" s="113" t="s">
        <v>3236</v>
      </c>
    </row>
    <row r="33" ht="25.05" customHeight="1" spans="1:5">
      <c r="A33" s="126" t="s">
        <v>3253</v>
      </c>
      <c r="B33" s="132">
        <v>804369</v>
      </c>
      <c r="C33" s="132">
        <v>919159</v>
      </c>
      <c r="D33" s="97">
        <v>0.1427</v>
      </c>
      <c r="E33" s="113" t="s">
        <v>3236</v>
      </c>
    </row>
    <row r="34" ht="36" hidden="1" customHeight="1" spans="1:5">
      <c r="A34" s="126"/>
      <c r="B34" s="132"/>
      <c r="C34" s="132"/>
      <c r="D34" s="97"/>
      <c r="E34" s="113"/>
    </row>
    <row r="35" ht="36" hidden="1" customHeight="1" spans="1:5">
      <c r="A35" s="126"/>
      <c r="B35" s="132"/>
      <c r="C35" s="132"/>
      <c r="D35" s="97"/>
      <c r="E35" s="113"/>
    </row>
    <row r="36" ht="36" hidden="1" customHeight="1" spans="1:5">
      <c r="A36" s="112"/>
      <c r="B36" s="125"/>
      <c r="C36" s="125"/>
      <c r="D36" s="97"/>
      <c r="E36" s="113"/>
    </row>
    <row r="37" ht="36" hidden="1" customHeight="1" spans="1:5">
      <c r="A37" s="112"/>
      <c r="B37" s="125"/>
      <c r="C37" s="96"/>
      <c r="D37" s="97"/>
      <c r="E37" s="113"/>
    </row>
    <row r="38" ht="36" hidden="1" customHeight="1" spans="1:5">
      <c r="A38" s="109"/>
      <c r="B38" s="131"/>
      <c r="C38" s="131"/>
      <c r="D38" s="97"/>
      <c r="E38" s="113"/>
    </row>
    <row r="39" hidden="1" spans="2:3">
      <c r="B39" s="133"/>
      <c r="C39" s="133"/>
    </row>
    <row r="40" spans="2:3">
      <c r="B40" s="133"/>
      <c r="C40" s="133"/>
    </row>
    <row r="41" spans="2:3">
      <c r="B41" s="133"/>
      <c r="C41" s="133"/>
    </row>
    <row r="42" spans="2:3">
      <c r="B42" s="133"/>
      <c r="C42" s="133"/>
    </row>
  </sheetData>
  <autoFilter ref="A3:E38">
    <filterColumn colId="4">
      <customFilters>
        <customFilter operator="equal" val="是"/>
      </customFilters>
    </filterColumn>
    <extLst/>
  </autoFilter>
  <mergeCells count="1">
    <mergeCell ref="A1:D1"/>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2"/>
  <sheetViews>
    <sheetView showGridLines="0" showZeros="0" view="pageBreakPreview" zoomScaleNormal="100" workbookViewId="0">
      <selection activeCell="F1" sqref="F$1:K$1048576"/>
    </sheetView>
  </sheetViews>
  <sheetFormatPr defaultColWidth="9" defaultRowHeight="15.75" outlineLevelCol="5"/>
  <cols>
    <col min="1" max="1" width="50.775" style="84" customWidth="1"/>
    <col min="2" max="3" width="20.6666666666667" style="85" customWidth="1"/>
    <col min="4" max="4" width="20.6666666666667" style="84" customWidth="1"/>
    <col min="5" max="5" width="5.10833333333333" style="84" customWidth="1"/>
    <col min="6" max="11" width="9" style="84" hidden="1" customWidth="1"/>
    <col min="12" max="246" width="9" style="84"/>
    <col min="247" max="247" width="41.6666666666667" style="84" customWidth="1"/>
    <col min="248" max="249" width="14.4416666666667" style="84" customWidth="1"/>
    <col min="250" max="250" width="13.8833333333333" style="84" customWidth="1"/>
    <col min="251" max="253" width="9" style="84"/>
    <col min="254" max="255" width="10.4416666666667" style="84" customWidth="1"/>
    <col min="256" max="502" width="9" style="84"/>
    <col min="503" max="503" width="41.6666666666667" style="84" customWidth="1"/>
    <col min="504" max="505" width="14.4416666666667" style="84" customWidth="1"/>
    <col min="506" max="506" width="13.8833333333333" style="84" customWidth="1"/>
    <col min="507" max="509" width="9" style="84"/>
    <col min="510" max="511" width="10.4416666666667" style="84" customWidth="1"/>
    <col min="512" max="758" width="9" style="84"/>
    <col min="759" max="759" width="41.6666666666667" style="84" customWidth="1"/>
    <col min="760" max="761" width="14.4416666666667" style="84" customWidth="1"/>
    <col min="762" max="762" width="13.8833333333333" style="84" customWidth="1"/>
    <col min="763" max="765" width="9" style="84"/>
    <col min="766" max="767" width="10.4416666666667" style="84" customWidth="1"/>
    <col min="768" max="1014" width="9" style="84"/>
    <col min="1015" max="1015" width="41.6666666666667" style="84" customWidth="1"/>
    <col min="1016" max="1017" width="14.4416666666667" style="84" customWidth="1"/>
    <col min="1018" max="1018" width="13.8833333333333" style="84" customWidth="1"/>
    <col min="1019" max="1021" width="9" style="84"/>
    <col min="1022" max="1023" width="10.4416666666667" style="84" customWidth="1"/>
    <col min="1024" max="1270" width="9" style="84"/>
    <col min="1271" max="1271" width="41.6666666666667" style="84" customWidth="1"/>
    <col min="1272" max="1273" width="14.4416666666667" style="84" customWidth="1"/>
    <col min="1274" max="1274" width="13.8833333333333" style="84" customWidth="1"/>
    <col min="1275" max="1277" width="9" style="84"/>
    <col min="1278" max="1279" width="10.4416666666667" style="84" customWidth="1"/>
    <col min="1280" max="1526" width="9" style="84"/>
    <col min="1527" max="1527" width="41.6666666666667" style="84" customWidth="1"/>
    <col min="1528" max="1529" width="14.4416666666667" style="84" customWidth="1"/>
    <col min="1530" max="1530" width="13.8833333333333" style="84" customWidth="1"/>
    <col min="1531" max="1533" width="9" style="84"/>
    <col min="1534" max="1535" width="10.4416666666667" style="84" customWidth="1"/>
    <col min="1536" max="1782" width="9" style="84"/>
    <col min="1783" max="1783" width="41.6666666666667" style="84" customWidth="1"/>
    <col min="1784" max="1785" width="14.4416666666667" style="84" customWidth="1"/>
    <col min="1786" max="1786" width="13.8833333333333" style="84" customWidth="1"/>
    <col min="1787" max="1789" width="9" style="84"/>
    <col min="1790" max="1791" width="10.4416666666667" style="84" customWidth="1"/>
    <col min="1792" max="2038" width="9" style="84"/>
    <col min="2039" max="2039" width="41.6666666666667" style="84" customWidth="1"/>
    <col min="2040" max="2041" width="14.4416666666667" style="84" customWidth="1"/>
    <col min="2042" max="2042" width="13.8833333333333" style="84" customWidth="1"/>
    <col min="2043" max="2045" width="9" style="84"/>
    <col min="2046" max="2047" width="10.4416666666667" style="84" customWidth="1"/>
    <col min="2048" max="2294" width="9" style="84"/>
    <col min="2295" max="2295" width="41.6666666666667" style="84" customWidth="1"/>
    <col min="2296" max="2297" width="14.4416666666667" style="84" customWidth="1"/>
    <col min="2298" max="2298" width="13.8833333333333" style="84" customWidth="1"/>
    <col min="2299" max="2301" width="9" style="84"/>
    <col min="2302" max="2303" width="10.4416666666667" style="84" customWidth="1"/>
    <col min="2304" max="2550" width="9" style="84"/>
    <col min="2551" max="2551" width="41.6666666666667" style="84" customWidth="1"/>
    <col min="2552" max="2553" width="14.4416666666667" style="84" customWidth="1"/>
    <col min="2554" max="2554" width="13.8833333333333" style="84" customWidth="1"/>
    <col min="2555" max="2557" width="9" style="84"/>
    <col min="2558" max="2559" width="10.4416666666667" style="84" customWidth="1"/>
    <col min="2560" max="2806" width="9" style="84"/>
    <col min="2807" max="2807" width="41.6666666666667" style="84" customWidth="1"/>
    <col min="2808" max="2809" width="14.4416666666667" style="84" customWidth="1"/>
    <col min="2810" max="2810" width="13.8833333333333" style="84" customWidth="1"/>
    <col min="2811" max="2813" width="9" style="84"/>
    <col min="2814" max="2815" width="10.4416666666667" style="84" customWidth="1"/>
    <col min="2816" max="3062" width="9" style="84"/>
    <col min="3063" max="3063" width="41.6666666666667" style="84" customWidth="1"/>
    <col min="3064" max="3065" width="14.4416666666667" style="84" customWidth="1"/>
    <col min="3066" max="3066" width="13.8833333333333" style="84" customWidth="1"/>
    <col min="3067" max="3069" width="9" style="84"/>
    <col min="3070" max="3071" width="10.4416666666667" style="84" customWidth="1"/>
    <col min="3072" max="3318" width="9" style="84"/>
    <col min="3319" max="3319" width="41.6666666666667" style="84" customWidth="1"/>
    <col min="3320" max="3321" width="14.4416666666667" style="84" customWidth="1"/>
    <col min="3322" max="3322" width="13.8833333333333" style="84" customWidth="1"/>
    <col min="3323" max="3325" width="9" style="84"/>
    <col min="3326" max="3327" width="10.4416666666667" style="84" customWidth="1"/>
    <col min="3328" max="3574" width="9" style="84"/>
    <col min="3575" max="3575" width="41.6666666666667" style="84" customWidth="1"/>
    <col min="3576" max="3577" width="14.4416666666667" style="84" customWidth="1"/>
    <col min="3578" max="3578" width="13.8833333333333" style="84" customWidth="1"/>
    <col min="3579" max="3581" width="9" style="84"/>
    <col min="3582" max="3583" width="10.4416666666667" style="84" customWidth="1"/>
    <col min="3584" max="3830" width="9" style="84"/>
    <col min="3831" max="3831" width="41.6666666666667" style="84" customWidth="1"/>
    <col min="3832" max="3833" width="14.4416666666667" style="84" customWidth="1"/>
    <col min="3834" max="3834" width="13.8833333333333" style="84" customWidth="1"/>
    <col min="3835" max="3837" width="9" style="84"/>
    <col min="3838" max="3839" width="10.4416666666667" style="84" customWidth="1"/>
    <col min="3840" max="4086" width="9" style="84"/>
    <col min="4087" max="4087" width="41.6666666666667" style="84" customWidth="1"/>
    <col min="4088" max="4089" width="14.4416666666667" style="84" customWidth="1"/>
    <col min="4090" max="4090" width="13.8833333333333" style="84" customWidth="1"/>
    <col min="4091" max="4093" width="9" style="84"/>
    <col min="4094" max="4095" width="10.4416666666667" style="84" customWidth="1"/>
    <col min="4096" max="4342" width="9" style="84"/>
    <col min="4343" max="4343" width="41.6666666666667" style="84" customWidth="1"/>
    <col min="4344" max="4345" width="14.4416666666667" style="84" customWidth="1"/>
    <col min="4346" max="4346" width="13.8833333333333" style="84" customWidth="1"/>
    <col min="4347" max="4349" width="9" style="84"/>
    <col min="4350" max="4351" width="10.4416666666667" style="84" customWidth="1"/>
    <col min="4352" max="4598" width="9" style="84"/>
    <col min="4599" max="4599" width="41.6666666666667" style="84" customWidth="1"/>
    <col min="4600" max="4601" width="14.4416666666667" style="84" customWidth="1"/>
    <col min="4602" max="4602" width="13.8833333333333" style="84" customWidth="1"/>
    <col min="4603" max="4605" width="9" style="84"/>
    <col min="4606" max="4607" width="10.4416666666667" style="84" customWidth="1"/>
    <col min="4608" max="4854" width="9" style="84"/>
    <col min="4855" max="4855" width="41.6666666666667" style="84" customWidth="1"/>
    <col min="4856" max="4857" width="14.4416666666667" style="84" customWidth="1"/>
    <col min="4858" max="4858" width="13.8833333333333" style="84" customWidth="1"/>
    <col min="4859" max="4861" width="9" style="84"/>
    <col min="4862" max="4863" width="10.4416666666667" style="84" customWidth="1"/>
    <col min="4864" max="5110" width="9" style="84"/>
    <col min="5111" max="5111" width="41.6666666666667" style="84" customWidth="1"/>
    <col min="5112" max="5113" width="14.4416666666667" style="84" customWidth="1"/>
    <col min="5114" max="5114" width="13.8833333333333" style="84" customWidth="1"/>
    <col min="5115" max="5117" width="9" style="84"/>
    <col min="5118" max="5119" width="10.4416666666667" style="84" customWidth="1"/>
    <col min="5120" max="5366" width="9" style="84"/>
    <col min="5367" max="5367" width="41.6666666666667" style="84" customWidth="1"/>
    <col min="5368" max="5369" width="14.4416666666667" style="84" customWidth="1"/>
    <col min="5370" max="5370" width="13.8833333333333" style="84" customWidth="1"/>
    <col min="5371" max="5373" width="9" style="84"/>
    <col min="5374" max="5375" width="10.4416666666667" style="84" customWidth="1"/>
    <col min="5376" max="5622" width="9" style="84"/>
    <col min="5623" max="5623" width="41.6666666666667" style="84" customWidth="1"/>
    <col min="5624" max="5625" width="14.4416666666667" style="84" customWidth="1"/>
    <col min="5626" max="5626" width="13.8833333333333" style="84" customWidth="1"/>
    <col min="5627" max="5629" width="9" style="84"/>
    <col min="5630" max="5631" width="10.4416666666667" style="84" customWidth="1"/>
    <col min="5632" max="5878" width="9" style="84"/>
    <col min="5879" max="5879" width="41.6666666666667" style="84" customWidth="1"/>
    <col min="5880" max="5881" width="14.4416666666667" style="84" customWidth="1"/>
    <col min="5882" max="5882" width="13.8833333333333" style="84" customWidth="1"/>
    <col min="5883" max="5885" width="9" style="84"/>
    <col min="5886" max="5887" width="10.4416666666667" style="84" customWidth="1"/>
    <col min="5888" max="6134" width="9" style="84"/>
    <col min="6135" max="6135" width="41.6666666666667" style="84" customWidth="1"/>
    <col min="6136" max="6137" width="14.4416666666667" style="84" customWidth="1"/>
    <col min="6138" max="6138" width="13.8833333333333" style="84" customWidth="1"/>
    <col min="6139" max="6141" width="9" style="84"/>
    <col min="6142" max="6143" width="10.4416666666667" style="84" customWidth="1"/>
    <col min="6144" max="6390" width="9" style="84"/>
    <col min="6391" max="6391" width="41.6666666666667" style="84" customWidth="1"/>
    <col min="6392" max="6393" width="14.4416666666667" style="84" customWidth="1"/>
    <col min="6394" max="6394" width="13.8833333333333" style="84" customWidth="1"/>
    <col min="6395" max="6397" width="9" style="84"/>
    <col min="6398" max="6399" width="10.4416666666667" style="84" customWidth="1"/>
    <col min="6400" max="6646" width="9" style="84"/>
    <col min="6647" max="6647" width="41.6666666666667" style="84" customWidth="1"/>
    <col min="6648" max="6649" width="14.4416666666667" style="84" customWidth="1"/>
    <col min="6650" max="6650" width="13.8833333333333" style="84" customWidth="1"/>
    <col min="6651" max="6653" width="9" style="84"/>
    <col min="6654" max="6655" width="10.4416666666667" style="84" customWidth="1"/>
    <col min="6656" max="6902" width="9" style="84"/>
    <col min="6903" max="6903" width="41.6666666666667" style="84" customWidth="1"/>
    <col min="6904" max="6905" width="14.4416666666667" style="84" customWidth="1"/>
    <col min="6906" max="6906" width="13.8833333333333" style="84" customWidth="1"/>
    <col min="6907" max="6909" width="9" style="84"/>
    <col min="6910" max="6911" width="10.4416666666667" style="84" customWidth="1"/>
    <col min="6912" max="7158" width="9" style="84"/>
    <col min="7159" max="7159" width="41.6666666666667" style="84" customWidth="1"/>
    <col min="7160" max="7161" width="14.4416666666667" style="84" customWidth="1"/>
    <col min="7162" max="7162" width="13.8833333333333" style="84" customWidth="1"/>
    <col min="7163" max="7165" width="9" style="84"/>
    <col min="7166" max="7167" width="10.4416666666667" style="84" customWidth="1"/>
    <col min="7168" max="7414" width="9" style="84"/>
    <col min="7415" max="7415" width="41.6666666666667" style="84" customWidth="1"/>
    <col min="7416" max="7417" width="14.4416666666667" style="84" customWidth="1"/>
    <col min="7418" max="7418" width="13.8833333333333" style="84" customWidth="1"/>
    <col min="7419" max="7421" width="9" style="84"/>
    <col min="7422" max="7423" width="10.4416666666667" style="84" customWidth="1"/>
    <col min="7424" max="7670" width="9" style="84"/>
    <col min="7671" max="7671" width="41.6666666666667" style="84" customWidth="1"/>
    <col min="7672" max="7673" width="14.4416666666667" style="84" customWidth="1"/>
    <col min="7674" max="7674" width="13.8833333333333" style="84" customWidth="1"/>
    <col min="7675" max="7677" width="9" style="84"/>
    <col min="7678" max="7679" width="10.4416666666667" style="84" customWidth="1"/>
    <col min="7680" max="7926" width="9" style="84"/>
    <col min="7927" max="7927" width="41.6666666666667" style="84" customWidth="1"/>
    <col min="7928" max="7929" width="14.4416666666667" style="84" customWidth="1"/>
    <col min="7930" max="7930" width="13.8833333333333" style="84" customWidth="1"/>
    <col min="7931" max="7933" width="9" style="84"/>
    <col min="7934" max="7935" width="10.4416666666667" style="84" customWidth="1"/>
    <col min="7936" max="8182" width="9" style="84"/>
    <col min="8183" max="8183" width="41.6666666666667" style="84" customWidth="1"/>
    <col min="8184" max="8185" width="14.4416666666667" style="84" customWidth="1"/>
    <col min="8186" max="8186" width="13.8833333333333" style="84" customWidth="1"/>
    <col min="8187" max="8189" width="9" style="84"/>
    <col min="8190" max="8191" width="10.4416666666667" style="84" customWidth="1"/>
    <col min="8192" max="8438" width="9" style="84"/>
    <col min="8439" max="8439" width="41.6666666666667" style="84" customWidth="1"/>
    <col min="8440" max="8441" width="14.4416666666667" style="84" customWidth="1"/>
    <col min="8442" max="8442" width="13.8833333333333" style="84" customWidth="1"/>
    <col min="8443" max="8445" width="9" style="84"/>
    <col min="8446" max="8447" width="10.4416666666667" style="84" customWidth="1"/>
    <col min="8448" max="8694" width="9" style="84"/>
    <col min="8695" max="8695" width="41.6666666666667" style="84" customWidth="1"/>
    <col min="8696" max="8697" width="14.4416666666667" style="84" customWidth="1"/>
    <col min="8698" max="8698" width="13.8833333333333" style="84" customWidth="1"/>
    <col min="8699" max="8701" width="9" style="84"/>
    <col min="8702" max="8703" width="10.4416666666667" style="84" customWidth="1"/>
    <col min="8704" max="8950" width="9" style="84"/>
    <col min="8951" max="8951" width="41.6666666666667" style="84" customWidth="1"/>
    <col min="8952" max="8953" width="14.4416666666667" style="84" customWidth="1"/>
    <col min="8954" max="8954" width="13.8833333333333" style="84" customWidth="1"/>
    <col min="8955" max="8957" width="9" style="84"/>
    <col min="8958" max="8959" width="10.4416666666667" style="84" customWidth="1"/>
    <col min="8960" max="9206" width="9" style="84"/>
    <col min="9207" max="9207" width="41.6666666666667" style="84" customWidth="1"/>
    <col min="9208" max="9209" width="14.4416666666667" style="84" customWidth="1"/>
    <col min="9210" max="9210" width="13.8833333333333" style="84" customWidth="1"/>
    <col min="9211" max="9213" width="9" style="84"/>
    <col min="9214" max="9215" width="10.4416666666667" style="84" customWidth="1"/>
    <col min="9216" max="9462" width="9" style="84"/>
    <col min="9463" max="9463" width="41.6666666666667" style="84" customWidth="1"/>
    <col min="9464" max="9465" width="14.4416666666667" style="84" customWidth="1"/>
    <col min="9466" max="9466" width="13.8833333333333" style="84" customWidth="1"/>
    <col min="9467" max="9469" width="9" style="84"/>
    <col min="9470" max="9471" width="10.4416666666667" style="84" customWidth="1"/>
    <col min="9472" max="9718" width="9" style="84"/>
    <col min="9719" max="9719" width="41.6666666666667" style="84" customWidth="1"/>
    <col min="9720" max="9721" width="14.4416666666667" style="84" customWidth="1"/>
    <col min="9722" max="9722" width="13.8833333333333" style="84" customWidth="1"/>
    <col min="9723" max="9725" width="9" style="84"/>
    <col min="9726" max="9727" width="10.4416666666667" style="84" customWidth="1"/>
    <col min="9728" max="9974" width="9" style="84"/>
    <col min="9975" max="9975" width="41.6666666666667" style="84" customWidth="1"/>
    <col min="9976" max="9977" width="14.4416666666667" style="84" customWidth="1"/>
    <col min="9978" max="9978" width="13.8833333333333" style="84" customWidth="1"/>
    <col min="9979" max="9981" width="9" style="84"/>
    <col min="9982" max="9983" width="10.4416666666667" style="84" customWidth="1"/>
    <col min="9984" max="10230" width="9" style="84"/>
    <col min="10231" max="10231" width="41.6666666666667" style="84" customWidth="1"/>
    <col min="10232" max="10233" width="14.4416666666667" style="84" customWidth="1"/>
    <col min="10234" max="10234" width="13.8833333333333" style="84" customWidth="1"/>
    <col min="10235" max="10237" width="9" style="84"/>
    <col min="10238" max="10239" width="10.4416666666667" style="84" customWidth="1"/>
    <col min="10240" max="10486" width="9" style="84"/>
    <col min="10487" max="10487" width="41.6666666666667" style="84" customWidth="1"/>
    <col min="10488" max="10489" width="14.4416666666667" style="84" customWidth="1"/>
    <col min="10490" max="10490" width="13.8833333333333" style="84" customWidth="1"/>
    <col min="10491" max="10493" width="9" style="84"/>
    <col min="10494" max="10495" width="10.4416666666667" style="84" customWidth="1"/>
    <col min="10496" max="10742" width="9" style="84"/>
    <col min="10743" max="10743" width="41.6666666666667" style="84" customWidth="1"/>
    <col min="10744" max="10745" width="14.4416666666667" style="84" customWidth="1"/>
    <col min="10746" max="10746" width="13.8833333333333" style="84" customWidth="1"/>
    <col min="10747" max="10749" width="9" style="84"/>
    <col min="10750" max="10751" width="10.4416666666667" style="84" customWidth="1"/>
    <col min="10752" max="10998" width="9" style="84"/>
    <col min="10999" max="10999" width="41.6666666666667" style="84" customWidth="1"/>
    <col min="11000" max="11001" width="14.4416666666667" style="84" customWidth="1"/>
    <col min="11002" max="11002" width="13.8833333333333" style="84" customWidth="1"/>
    <col min="11003" max="11005" width="9" style="84"/>
    <col min="11006" max="11007" width="10.4416666666667" style="84" customWidth="1"/>
    <col min="11008" max="11254" width="9" style="84"/>
    <col min="11255" max="11255" width="41.6666666666667" style="84" customWidth="1"/>
    <col min="11256" max="11257" width="14.4416666666667" style="84" customWidth="1"/>
    <col min="11258" max="11258" width="13.8833333333333" style="84" customWidth="1"/>
    <col min="11259" max="11261" width="9" style="84"/>
    <col min="11262" max="11263" width="10.4416666666667" style="84" customWidth="1"/>
    <col min="11264" max="11510" width="9" style="84"/>
    <col min="11511" max="11511" width="41.6666666666667" style="84" customWidth="1"/>
    <col min="11512" max="11513" width="14.4416666666667" style="84" customWidth="1"/>
    <col min="11514" max="11514" width="13.8833333333333" style="84" customWidth="1"/>
    <col min="11515" max="11517" width="9" style="84"/>
    <col min="11518" max="11519" width="10.4416666666667" style="84" customWidth="1"/>
    <col min="11520" max="11766" width="9" style="84"/>
    <col min="11767" max="11767" width="41.6666666666667" style="84" customWidth="1"/>
    <col min="11768" max="11769" width="14.4416666666667" style="84" customWidth="1"/>
    <col min="11770" max="11770" width="13.8833333333333" style="84" customWidth="1"/>
    <col min="11771" max="11773" width="9" style="84"/>
    <col min="11774" max="11775" width="10.4416666666667" style="84" customWidth="1"/>
    <col min="11776" max="12022" width="9" style="84"/>
    <col min="12023" max="12023" width="41.6666666666667" style="84" customWidth="1"/>
    <col min="12024" max="12025" width="14.4416666666667" style="84" customWidth="1"/>
    <col min="12026" max="12026" width="13.8833333333333" style="84" customWidth="1"/>
    <col min="12027" max="12029" width="9" style="84"/>
    <col min="12030" max="12031" width="10.4416666666667" style="84" customWidth="1"/>
    <col min="12032" max="12278" width="9" style="84"/>
    <col min="12279" max="12279" width="41.6666666666667" style="84" customWidth="1"/>
    <col min="12280" max="12281" width="14.4416666666667" style="84" customWidth="1"/>
    <col min="12282" max="12282" width="13.8833333333333" style="84" customWidth="1"/>
    <col min="12283" max="12285" width="9" style="84"/>
    <col min="12286" max="12287" width="10.4416666666667" style="84" customWidth="1"/>
    <col min="12288" max="12534" width="9" style="84"/>
    <col min="12535" max="12535" width="41.6666666666667" style="84" customWidth="1"/>
    <col min="12536" max="12537" width="14.4416666666667" style="84" customWidth="1"/>
    <col min="12538" max="12538" width="13.8833333333333" style="84" customWidth="1"/>
    <col min="12539" max="12541" width="9" style="84"/>
    <col min="12542" max="12543" width="10.4416666666667" style="84" customWidth="1"/>
    <col min="12544" max="12790" width="9" style="84"/>
    <col min="12791" max="12791" width="41.6666666666667" style="84" customWidth="1"/>
    <col min="12792" max="12793" width="14.4416666666667" style="84" customWidth="1"/>
    <col min="12794" max="12794" width="13.8833333333333" style="84" customWidth="1"/>
    <col min="12795" max="12797" width="9" style="84"/>
    <col min="12798" max="12799" width="10.4416666666667" style="84" customWidth="1"/>
    <col min="12800" max="13046" width="9" style="84"/>
    <col min="13047" max="13047" width="41.6666666666667" style="84" customWidth="1"/>
    <col min="13048" max="13049" width="14.4416666666667" style="84" customWidth="1"/>
    <col min="13050" max="13050" width="13.8833333333333" style="84" customWidth="1"/>
    <col min="13051" max="13053" width="9" style="84"/>
    <col min="13054" max="13055" width="10.4416666666667" style="84" customWidth="1"/>
    <col min="13056" max="13302" width="9" style="84"/>
    <col min="13303" max="13303" width="41.6666666666667" style="84" customWidth="1"/>
    <col min="13304" max="13305" width="14.4416666666667" style="84" customWidth="1"/>
    <col min="13306" max="13306" width="13.8833333333333" style="84" customWidth="1"/>
    <col min="13307" max="13309" width="9" style="84"/>
    <col min="13310" max="13311" width="10.4416666666667" style="84" customWidth="1"/>
    <col min="13312" max="13558" width="9" style="84"/>
    <col min="13559" max="13559" width="41.6666666666667" style="84" customWidth="1"/>
    <col min="13560" max="13561" width="14.4416666666667" style="84" customWidth="1"/>
    <col min="13562" max="13562" width="13.8833333333333" style="84" customWidth="1"/>
    <col min="13563" max="13565" width="9" style="84"/>
    <col min="13566" max="13567" width="10.4416666666667" style="84" customWidth="1"/>
    <col min="13568" max="13814" width="9" style="84"/>
    <col min="13815" max="13815" width="41.6666666666667" style="84" customWidth="1"/>
    <col min="13816" max="13817" width="14.4416666666667" style="84" customWidth="1"/>
    <col min="13818" max="13818" width="13.8833333333333" style="84" customWidth="1"/>
    <col min="13819" max="13821" width="9" style="84"/>
    <col min="13822" max="13823" width="10.4416666666667" style="84" customWidth="1"/>
    <col min="13824" max="14070" width="9" style="84"/>
    <col min="14071" max="14071" width="41.6666666666667" style="84" customWidth="1"/>
    <col min="14072" max="14073" width="14.4416666666667" style="84" customWidth="1"/>
    <col min="14074" max="14074" width="13.8833333333333" style="84" customWidth="1"/>
    <col min="14075" max="14077" width="9" style="84"/>
    <col min="14078" max="14079" width="10.4416666666667" style="84" customWidth="1"/>
    <col min="14080" max="14326" width="9" style="84"/>
    <col min="14327" max="14327" width="41.6666666666667" style="84" customWidth="1"/>
    <col min="14328" max="14329" width="14.4416666666667" style="84" customWidth="1"/>
    <col min="14330" max="14330" width="13.8833333333333" style="84" customWidth="1"/>
    <col min="14331" max="14333" width="9" style="84"/>
    <col min="14334" max="14335" width="10.4416666666667" style="84" customWidth="1"/>
    <col min="14336" max="14582" width="9" style="84"/>
    <col min="14583" max="14583" width="41.6666666666667" style="84" customWidth="1"/>
    <col min="14584" max="14585" width="14.4416666666667" style="84" customWidth="1"/>
    <col min="14586" max="14586" width="13.8833333333333" style="84" customWidth="1"/>
    <col min="14587" max="14589" width="9" style="84"/>
    <col min="14590" max="14591" width="10.4416666666667" style="84" customWidth="1"/>
    <col min="14592" max="14838" width="9" style="84"/>
    <col min="14839" max="14839" width="41.6666666666667" style="84" customWidth="1"/>
    <col min="14840" max="14841" width="14.4416666666667" style="84" customWidth="1"/>
    <col min="14842" max="14842" width="13.8833333333333" style="84" customWidth="1"/>
    <col min="14843" max="14845" width="9" style="84"/>
    <col min="14846" max="14847" width="10.4416666666667" style="84" customWidth="1"/>
    <col min="14848" max="15094" width="9" style="84"/>
    <col min="15095" max="15095" width="41.6666666666667" style="84" customWidth="1"/>
    <col min="15096" max="15097" width="14.4416666666667" style="84" customWidth="1"/>
    <col min="15098" max="15098" width="13.8833333333333" style="84" customWidth="1"/>
    <col min="15099" max="15101" width="9" style="84"/>
    <col min="15102" max="15103" width="10.4416666666667" style="84" customWidth="1"/>
    <col min="15104" max="15350" width="9" style="84"/>
    <col min="15351" max="15351" width="41.6666666666667" style="84" customWidth="1"/>
    <col min="15352" max="15353" width="14.4416666666667" style="84" customWidth="1"/>
    <col min="15354" max="15354" width="13.8833333333333" style="84" customWidth="1"/>
    <col min="15355" max="15357" width="9" style="84"/>
    <col min="15358" max="15359" width="10.4416666666667" style="84" customWidth="1"/>
    <col min="15360" max="15606" width="9" style="84"/>
    <col min="15607" max="15607" width="41.6666666666667" style="84" customWidth="1"/>
    <col min="15608" max="15609" width="14.4416666666667" style="84" customWidth="1"/>
    <col min="15610" max="15610" width="13.8833333333333" style="84" customWidth="1"/>
    <col min="15611" max="15613" width="9" style="84"/>
    <col min="15614" max="15615" width="10.4416666666667" style="84" customWidth="1"/>
    <col min="15616" max="15862" width="9" style="84"/>
    <col min="15863" max="15863" width="41.6666666666667" style="84" customWidth="1"/>
    <col min="15864" max="15865" width="14.4416666666667" style="84" customWidth="1"/>
    <col min="15866" max="15866" width="13.8833333333333" style="84" customWidth="1"/>
    <col min="15867" max="15869" width="9" style="84"/>
    <col min="15870" max="15871" width="10.4416666666667" style="84" customWidth="1"/>
    <col min="15872" max="16118" width="9" style="84"/>
    <col min="16119" max="16119" width="41.6666666666667" style="84" customWidth="1"/>
    <col min="16120" max="16121" width="14.4416666666667" style="84" customWidth="1"/>
    <col min="16122" max="16122" width="13.8833333333333" style="84" customWidth="1"/>
    <col min="16123" max="16125" width="9" style="84"/>
    <col min="16126" max="16127" width="10.4416666666667" style="84" customWidth="1"/>
    <col min="16128" max="16384" width="9" style="84"/>
  </cols>
  <sheetData>
    <row r="1" ht="45" customHeight="1" spans="1:4">
      <c r="A1" s="86" t="s">
        <v>3292</v>
      </c>
      <c r="B1" s="87"/>
      <c r="C1" s="87"/>
      <c r="D1" s="86"/>
    </row>
    <row r="2" ht="20.1" customHeight="1" spans="1:4">
      <c r="A2" s="88"/>
      <c r="B2" s="89"/>
      <c r="C2" s="90"/>
      <c r="D2" s="91" t="s">
        <v>3265</v>
      </c>
    </row>
    <row r="3" ht="45" customHeight="1" spans="1:5">
      <c r="A3" s="92" t="s">
        <v>2454</v>
      </c>
      <c r="B3" s="93" t="s">
        <v>5</v>
      </c>
      <c r="C3" s="93" t="s">
        <v>6</v>
      </c>
      <c r="D3" s="93" t="s">
        <v>7</v>
      </c>
      <c r="E3" s="113" t="s">
        <v>8</v>
      </c>
    </row>
    <row r="4" ht="36" customHeight="1" spans="1:5">
      <c r="A4" s="94" t="s">
        <v>3266</v>
      </c>
      <c r="B4" s="95">
        <v>40212</v>
      </c>
      <c r="C4" s="96">
        <v>43064</v>
      </c>
      <c r="D4" s="97">
        <v>0.0709</v>
      </c>
      <c r="E4" s="113" t="s">
        <v>3236</v>
      </c>
    </row>
    <row r="5" ht="36" customHeight="1" spans="1:6">
      <c r="A5" s="98" t="s">
        <v>3267</v>
      </c>
      <c r="B5" s="99">
        <v>39912</v>
      </c>
      <c r="C5" s="100">
        <v>42664</v>
      </c>
      <c r="D5" s="97">
        <v>0.069</v>
      </c>
      <c r="E5" s="113" t="s">
        <v>3236</v>
      </c>
      <c r="F5" s="114" t="s">
        <v>3268</v>
      </c>
    </row>
    <row r="6" ht="36" customHeight="1" spans="1:5">
      <c r="A6" s="94" t="s">
        <v>3269</v>
      </c>
      <c r="B6" s="95">
        <v>39997</v>
      </c>
      <c r="C6" s="96">
        <v>45347</v>
      </c>
      <c r="D6" s="97">
        <v>0.1338</v>
      </c>
      <c r="E6" s="113" t="s">
        <v>3236</v>
      </c>
    </row>
    <row r="7" ht="36" customHeight="1" spans="1:5">
      <c r="A7" s="98" t="s">
        <v>3267</v>
      </c>
      <c r="B7" s="99">
        <v>39847</v>
      </c>
      <c r="C7" s="101">
        <v>44897</v>
      </c>
      <c r="D7" s="97">
        <v>0.1267</v>
      </c>
      <c r="E7" s="113" t="s">
        <v>3236</v>
      </c>
    </row>
    <row r="8" ht="30" customHeight="1" spans="1:5">
      <c r="A8" s="94" t="s">
        <v>3270</v>
      </c>
      <c r="B8" s="95">
        <v>125</v>
      </c>
      <c r="C8" s="96">
        <v>87</v>
      </c>
      <c r="D8" s="97">
        <v>-0.304</v>
      </c>
      <c r="E8" s="113" t="s">
        <v>3236</v>
      </c>
    </row>
    <row r="9" ht="28.95" customHeight="1" spans="1:6">
      <c r="A9" s="98" t="s">
        <v>3267</v>
      </c>
      <c r="B9" s="99">
        <v>107</v>
      </c>
      <c r="C9" s="101">
        <v>77</v>
      </c>
      <c r="D9" s="97">
        <v>-0.2804</v>
      </c>
      <c r="E9" s="113" t="s">
        <v>3236</v>
      </c>
      <c r="F9" s="84" t="s">
        <v>3271</v>
      </c>
    </row>
    <row r="10" ht="36" customHeight="1" spans="1:5">
      <c r="A10" s="94" t="s">
        <v>3272</v>
      </c>
      <c r="B10" s="95">
        <v>78367</v>
      </c>
      <c r="C10" s="96">
        <v>92352</v>
      </c>
      <c r="D10" s="97">
        <v>0.1785</v>
      </c>
      <c r="E10" s="113" t="s">
        <v>3236</v>
      </c>
    </row>
    <row r="11" ht="36" customHeight="1" spans="1:5">
      <c r="A11" s="98" t="s">
        <v>3267</v>
      </c>
      <c r="B11" s="99">
        <v>75017</v>
      </c>
      <c r="C11" s="101">
        <v>86356</v>
      </c>
      <c r="D11" s="97">
        <v>0.1512</v>
      </c>
      <c r="E11" s="113" t="s">
        <v>3236</v>
      </c>
    </row>
    <row r="12" ht="36" customHeight="1" spans="1:5">
      <c r="A12" s="94" t="s">
        <v>3273</v>
      </c>
      <c r="B12" s="95">
        <v>1385</v>
      </c>
      <c r="C12" s="96">
        <v>2223</v>
      </c>
      <c r="D12" s="97">
        <v>0.6051</v>
      </c>
      <c r="E12" s="113" t="s">
        <v>3236</v>
      </c>
    </row>
    <row r="13" ht="36" customHeight="1" spans="1:5">
      <c r="A13" s="98" t="s">
        <v>3267</v>
      </c>
      <c r="B13" s="99">
        <v>1305</v>
      </c>
      <c r="C13" s="101">
        <v>2173</v>
      </c>
      <c r="D13" s="97">
        <v>0.6651</v>
      </c>
      <c r="E13" s="113" t="s">
        <v>3236</v>
      </c>
    </row>
    <row r="14" ht="36" hidden="1" customHeight="1" spans="1:5">
      <c r="A14" s="94" t="s">
        <v>3276</v>
      </c>
      <c r="B14" s="102">
        <v>63137</v>
      </c>
      <c r="C14" s="103">
        <v>73252</v>
      </c>
      <c r="D14" s="104">
        <v>0.1602</v>
      </c>
      <c r="E14" s="115" t="s">
        <v>3236</v>
      </c>
    </row>
    <row r="15" s="83" customFormat="1" ht="36" hidden="1" customHeight="1" spans="1:5">
      <c r="A15" s="98" t="s">
        <v>3267</v>
      </c>
      <c r="B15" s="105">
        <v>62637</v>
      </c>
      <c r="C15" s="106">
        <v>72876</v>
      </c>
      <c r="D15" s="104">
        <v>0.1635</v>
      </c>
      <c r="E15" s="115" t="s">
        <v>3236</v>
      </c>
    </row>
    <row r="16" ht="36" customHeight="1" spans="1:6">
      <c r="A16" s="94" t="s">
        <v>3277</v>
      </c>
      <c r="B16" s="107">
        <v>223223</v>
      </c>
      <c r="C16" s="96">
        <v>256325</v>
      </c>
      <c r="D16" s="97">
        <v>0.1483</v>
      </c>
      <c r="E16" s="113" t="s">
        <v>3236</v>
      </c>
      <c r="F16" s="114"/>
    </row>
    <row r="17" ht="36" customHeight="1" spans="1:5">
      <c r="A17" s="98" t="s">
        <v>3278</v>
      </c>
      <c r="B17" s="108">
        <v>218825</v>
      </c>
      <c r="C17" s="101">
        <v>249043</v>
      </c>
      <c r="D17" s="97">
        <v>0.1381</v>
      </c>
      <c r="E17" s="113" t="s">
        <v>3236</v>
      </c>
    </row>
    <row r="18" ht="36" customHeight="1" spans="1:5">
      <c r="A18" s="109" t="s">
        <v>3279</v>
      </c>
      <c r="B18" s="110">
        <v>327649</v>
      </c>
      <c r="C18" s="110">
        <v>362476</v>
      </c>
      <c r="D18" s="97">
        <v>0.1063</v>
      </c>
      <c r="E18" s="113" t="s">
        <v>3236</v>
      </c>
    </row>
    <row r="19" ht="36" customHeight="1" spans="1:5">
      <c r="A19" s="98" t="s">
        <v>3280</v>
      </c>
      <c r="B19" s="110">
        <v>391800</v>
      </c>
      <c r="C19" s="110">
        <v>305993</v>
      </c>
      <c r="D19" s="97">
        <v>-0.219</v>
      </c>
      <c r="E19" s="113" t="s">
        <v>3236</v>
      </c>
    </row>
    <row r="20" ht="36" customHeight="1" spans="1:5">
      <c r="A20" s="94" t="s">
        <v>3281</v>
      </c>
      <c r="B20" s="107">
        <v>942672</v>
      </c>
      <c r="C20" s="111">
        <v>924794</v>
      </c>
      <c r="D20" s="97">
        <v>-0.019</v>
      </c>
      <c r="E20" s="113" t="s">
        <v>3236</v>
      </c>
    </row>
    <row r="21" ht="36" hidden="1" customHeight="1" spans="1:5">
      <c r="A21" s="112"/>
      <c r="B21" s="107"/>
      <c r="C21" s="111"/>
      <c r="D21" s="97"/>
      <c r="E21" s="113"/>
    </row>
    <row r="22" ht="36" hidden="1" customHeight="1" spans="1:5">
      <c r="A22" s="109"/>
      <c r="B22" s="110"/>
      <c r="C22" s="110"/>
      <c r="D22" s="97"/>
      <c r="E22" s="113"/>
    </row>
  </sheetData>
  <autoFilter ref="A3:F22">
    <filterColumn colId="4">
      <customFilters>
        <customFilter operator="equal" val="是"/>
      </customFilters>
    </filterColumn>
    <extLst/>
  </autoFilter>
  <mergeCells count="1">
    <mergeCell ref="A1:D1"/>
  </mergeCells>
  <conditionalFormatting sqref="E16">
    <cfRule type="cellIs" dxfId="5" priority="2" stopIfTrue="1" operator="lessThan">
      <formula>0</formula>
    </cfRule>
  </conditionalFormatting>
  <conditionalFormatting sqref="B14:B17 B20:B21">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zoomScale="90" zoomScaleNormal="90" topLeftCell="A9" workbookViewId="0">
      <selection activeCell="G27" sqref="G27"/>
    </sheetView>
  </sheetViews>
  <sheetFormatPr defaultColWidth="10" defaultRowHeight="14.25" outlineLevelCol="6"/>
  <cols>
    <col min="1" max="1" width="24.6666666666667" style="23" customWidth="1"/>
    <col min="2" max="7" width="15.6666666666667" style="23" customWidth="1"/>
    <col min="8" max="8" width="9.775" style="23" customWidth="1"/>
    <col min="9" max="16384" width="10" style="23"/>
  </cols>
  <sheetData>
    <row r="1" ht="30" customHeight="1" spans="1:1">
      <c r="A1" s="50"/>
    </row>
    <row r="2" ht="28.65" customHeight="1" spans="1:7">
      <c r="A2" s="68" t="s">
        <v>3293</v>
      </c>
      <c r="B2" s="68"/>
      <c r="C2" s="68"/>
      <c r="D2" s="68"/>
      <c r="E2" s="68"/>
      <c r="F2" s="68"/>
      <c r="G2" s="68"/>
    </row>
    <row r="3" ht="22.95" customHeight="1" spans="1:7">
      <c r="A3" s="56"/>
      <c r="B3" s="56"/>
      <c r="F3" s="81" t="s">
        <v>3294</v>
      </c>
      <c r="G3" s="81"/>
    </row>
    <row r="4" ht="30" customHeight="1" spans="1:7">
      <c r="A4" s="69" t="s">
        <v>3295</v>
      </c>
      <c r="B4" s="70" t="s">
        <v>3296</v>
      </c>
      <c r="C4" s="71"/>
      <c r="D4" s="72"/>
      <c r="E4" s="70" t="s">
        <v>3297</v>
      </c>
      <c r="F4" s="71"/>
      <c r="G4" s="72"/>
    </row>
    <row r="5" ht="30" customHeight="1" spans="1:7">
      <c r="A5" s="73"/>
      <c r="B5" s="74"/>
      <c r="C5" s="61" t="s">
        <v>3298</v>
      </c>
      <c r="D5" s="61" t="s">
        <v>3299</v>
      </c>
      <c r="E5" s="74"/>
      <c r="F5" s="61" t="s">
        <v>3298</v>
      </c>
      <c r="G5" s="61" t="s">
        <v>3299</v>
      </c>
    </row>
    <row r="6" ht="30" customHeight="1" spans="1:7">
      <c r="A6" s="61" t="s">
        <v>3300</v>
      </c>
      <c r="B6" s="61" t="s">
        <v>3301</v>
      </c>
      <c r="C6" s="61" t="s">
        <v>3302</v>
      </c>
      <c r="D6" s="61" t="s">
        <v>3303</v>
      </c>
      <c r="E6" s="61" t="s">
        <v>3304</v>
      </c>
      <c r="F6" s="61" t="s">
        <v>3305</v>
      </c>
      <c r="G6" s="61" t="s">
        <v>3306</v>
      </c>
    </row>
    <row r="7" ht="30" customHeight="1" spans="1:7">
      <c r="A7" s="64" t="s">
        <v>3307</v>
      </c>
      <c r="B7" s="74"/>
      <c r="C7" s="74"/>
      <c r="D7" s="74"/>
      <c r="E7" s="82">
        <f>F7+G7</f>
        <v>665.73</v>
      </c>
      <c r="F7" s="82">
        <f>F8+F9</f>
        <v>326.41</v>
      </c>
      <c r="G7" s="82">
        <f>G8+G9</f>
        <v>339.32</v>
      </c>
    </row>
    <row r="8" ht="30" customHeight="1" spans="1:7">
      <c r="A8" s="64" t="s">
        <v>3308</v>
      </c>
      <c r="B8" s="74"/>
      <c r="C8" s="74"/>
      <c r="D8" s="74"/>
      <c r="E8" s="82">
        <f t="shared" ref="E8:E19" si="0">F8+G8</f>
        <v>279.77</v>
      </c>
      <c r="F8" s="82">
        <v>187.36</v>
      </c>
      <c r="G8" s="82">
        <v>92.41</v>
      </c>
    </row>
    <row r="9" ht="43.95" customHeight="1" spans="1:7">
      <c r="A9" s="75" t="s">
        <v>3309</v>
      </c>
      <c r="B9" s="74"/>
      <c r="C9" s="74"/>
      <c r="D9" s="74"/>
      <c r="E9" s="82">
        <f t="shared" si="0"/>
        <v>385.96</v>
      </c>
      <c r="F9" s="82">
        <f>SUM(F10:F19)</f>
        <v>139.05</v>
      </c>
      <c r="G9" s="82">
        <f>SUM(G10:G19)</f>
        <v>246.91</v>
      </c>
    </row>
    <row r="10" ht="30" customHeight="1" spans="1:7">
      <c r="A10" s="76" t="s">
        <v>2589</v>
      </c>
      <c r="B10" s="74"/>
      <c r="C10" s="74"/>
      <c r="D10" s="74"/>
      <c r="E10" s="82">
        <f t="shared" si="0"/>
        <v>75.58</v>
      </c>
      <c r="F10" s="82">
        <v>41.8</v>
      </c>
      <c r="G10" s="82">
        <v>33.78</v>
      </c>
    </row>
    <row r="11" ht="30" customHeight="1" spans="1:7">
      <c r="A11" s="76" t="s">
        <v>2590</v>
      </c>
      <c r="B11" s="74"/>
      <c r="C11" s="74"/>
      <c r="D11" s="74"/>
      <c r="E11" s="82">
        <f t="shared" si="0"/>
        <v>24.69</v>
      </c>
      <c r="F11" s="82">
        <v>6.25</v>
      </c>
      <c r="G11" s="82">
        <v>18.44</v>
      </c>
    </row>
    <row r="12" ht="30" customHeight="1" spans="1:7">
      <c r="A12" s="76" t="s">
        <v>2591</v>
      </c>
      <c r="B12" s="74"/>
      <c r="C12" s="74"/>
      <c r="D12" s="74"/>
      <c r="E12" s="82">
        <f t="shared" si="0"/>
        <v>103.19</v>
      </c>
      <c r="F12" s="82">
        <v>24.37</v>
      </c>
      <c r="G12" s="82">
        <v>78.82</v>
      </c>
    </row>
    <row r="13" ht="30" customHeight="1" spans="1:7">
      <c r="A13" s="76" t="s">
        <v>2592</v>
      </c>
      <c r="B13" s="74"/>
      <c r="C13" s="74"/>
      <c r="D13" s="74"/>
      <c r="E13" s="82">
        <f t="shared" si="0"/>
        <v>29.68</v>
      </c>
      <c r="F13" s="82">
        <v>8.53</v>
      </c>
      <c r="G13" s="82">
        <v>21.15</v>
      </c>
    </row>
    <row r="14" s="22" customFormat="1" ht="30" customHeight="1" spans="1:7">
      <c r="A14" s="76" t="s">
        <v>2593</v>
      </c>
      <c r="B14" s="74"/>
      <c r="C14" s="74"/>
      <c r="D14" s="74"/>
      <c r="E14" s="82">
        <f t="shared" si="0"/>
        <v>29.59</v>
      </c>
      <c r="F14" s="82">
        <v>11.62</v>
      </c>
      <c r="G14" s="82">
        <v>17.97</v>
      </c>
    </row>
    <row r="15" s="22" customFormat="1" ht="30" customHeight="1" spans="1:7">
      <c r="A15" s="76" t="s">
        <v>2594</v>
      </c>
      <c r="B15" s="74"/>
      <c r="C15" s="74"/>
      <c r="D15" s="74"/>
      <c r="E15" s="82">
        <f t="shared" si="0"/>
        <v>22.67</v>
      </c>
      <c r="F15" s="82">
        <v>14.88</v>
      </c>
      <c r="G15" s="82">
        <v>7.79</v>
      </c>
    </row>
    <row r="16" ht="30" customHeight="1" spans="1:7">
      <c r="A16" s="76" t="s">
        <v>2595</v>
      </c>
      <c r="B16" s="74"/>
      <c r="C16" s="74"/>
      <c r="D16" s="74"/>
      <c r="E16" s="82">
        <f t="shared" si="0"/>
        <v>34.46</v>
      </c>
      <c r="F16" s="82">
        <v>10.44</v>
      </c>
      <c r="G16" s="82">
        <v>24.015</v>
      </c>
    </row>
    <row r="17" ht="30" customHeight="1" spans="1:7">
      <c r="A17" s="76" t="s">
        <v>2596</v>
      </c>
      <c r="B17" s="74"/>
      <c r="C17" s="74"/>
      <c r="D17" s="74"/>
      <c r="E17" s="82">
        <f t="shared" si="0"/>
        <v>32.53</v>
      </c>
      <c r="F17" s="82">
        <v>12.1</v>
      </c>
      <c r="G17" s="82">
        <v>20.43</v>
      </c>
    </row>
    <row r="18" ht="30" customHeight="1" spans="1:7">
      <c r="A18" s="76" t="s">
        <v>2597</v>
      </c>
      <c r="B18" s="74"/>
      <c r="C18" s="74"/>
      <c r="D18" s="74"/>
      <c r="E18" s="82">
        <f t="shared" si="0"/>
        <v>29.85</v>
      </c>
      <c r="F18" s="82">
        <v>8.31</v>
      </c>
      <c r="G18" s="82">
        <v>21.54</v>
      </c>
    </row>
    <row r="19" ht="30" customHeight="1" spans="1:7">
      <c r="A19" s="76" t="s">
        <v>2598</v>
      </c>
      <c r="B19" s="74"/>
      <c r="C19" s="74"/>
      <c r="D19" s="74"/>
      <c r="E19" s="82">
        <f t="shared" si="0"/>
        <v>3.72</v>
      </c>
      <c r="F19" s="82">
        <v>0.745</v>
      </c>
      <c r="G19" s="82">
        <v>2.97</v>
      </c>
    </row>
    <row r="20" ht="13.95" customHeight="1" spans="1:7">
      <c r="A20" s="77" t="s">
        <v>3310</v>
      </c>
      <c r="B20" s="77"/>
      <c r="C20" s="77"/>
      <c r="D20" s="77"/>
      <c r="E20" s="77"/>
      <c r="F20" s="77"/>
      <c r="G20" s="77"/>
    </row>
    <row r="21" ht="33" customHeight="1" spans="1:7">
      <c r="A21" s="49" t="s">
        <v>3311</v>
      </c>
      <c r="B21" s="49"/>
      <c r="C21" s="49"/>
      <c r="D21" s="49"/>
      <c r="E21" s="49"/>
      <c r="F21" s="49"/>
      <c r="G21" s="49"/>
    </row>
    <row r="22" ht="28.65" customHeight="1" spans="1:7">
      <c r="A22" s="78" t="s">
        <v>3312</v>
      </c>
      <c r="B22" s="78"/>
      <c r="C22" s="78"/>
      <c r="D22" s="78"/>
      <c r="E22" s="78"/>
      <c r="F22" s="78"/>
      <c r="G22" s="78"/>
    </row>
    <row r="23" ht="16.05" customHeight="1" spans="1:7">
      <c r="A23" s="50"/>
      <c r="B23" s="50"/>
      <c r="C23" s="50"/>
      <c r="D23" s="50"/>
      <c r="E23" s="50"/>
      <c r="F23" s="50"/>
      <c r="G23" s="50"/>
    </row>
    <row r="24" ht="21" customHeight="1" spans="1:7">
      <c r="A24" s="50"/>
      <c r="B24" s="50"/>
      <c r="C24" s="50"/>
      <c r="D24" s="50"/>
      <c r="E24" s="50"/>
      <c r="F24" s="50"/>
      <c r="G24" s="50"/>
    </row>
    <row r="25" ht="30" customHeight="1" spans="1:7">
      <c r="A25" s="50"/>
      <c r="B25" s="50"/>
      <c r="C25" s="50"/>
      <c r="D25" s="50"/>
      <c r="E25" s="50"/>
      <c r="F25" s="50"/>
      <c r="G25" s="50"/>
    </row>
    <row r="26" ht="30" customHeight="1" spans="1:7">
      <c r="A26" s="50"/>
      <c r="B26" s="50"/>
      <c r="C26" s="50"/>
      <c r="D26" s="50"/>
      <c r="E26" s="50"/>
      <c r="F26" s="50"/>
      <c r="G26" s="50"/>
    </row>
    <row r="27" ht="30" customHeight="1" spans="1:7">
      <c r="A27" s="56"/>
      <c r="B27" s="56"/>
      <c r="C27" s="56"/>
      <c r="D27" s="56"/>
      <c r="E27" s="56"/>
      <c r="F27" s="56"/>
      <c r="G27" s="56"/>
    </row>
    <row r="28" ht="30" customHeight="1" spans="1:7">
      <c r="A28" s="68" t="s">
        <v>3313</v>
      </c>
      <c r="B28" s="68"/>
      <c r="C28" s="68"/>
      <c r="D28" s="68"/>
      <c r="E28" s="68"/>
      <c r="F28" s="68"/>
      <c r="G28" s="68"/>
    </row>
    <row r="29" ht="30" customHeight="1" spans="1:7">
      <c r="A29" s="79" t="s">
        <v>3314</v>
      </c>
      <c r="B29" s="79"/>
      <c r="C29" s="79"/>
      <c r="D29" s="79"/>
      <c r="E29" s="79"/>
      <c r="F29" s="79"/>
      <c r="G29" s="79"/>
    </row>
    <row r="30" ht="30" customHeight="1" spans="1:7">
      <c r="A30" s="56"/>
      <c r="B30" s="56"/>
      <c r="F30" s="57" t="s">
        <v>3294</v>
      </c>
      <c r="G30" s="57"/>
    </row>
    <row r="31" ht="30" customHeight="1" spans="1:7">
      <c r="A31" s="61" t="s">
        <v>3295</v>
      </c>
      <c r="B31" s="61" t="s">
        <v>3296</v>
      </c>
      <c r="C31" s="61"/>
      <c r="D31" s="61"/>
      <c r="E31" s="61" t="s">
        <v>3297</v>
      </c>
      <c r="F31" s="61"/>
      <c r="G31" s="61"/>
    </row>
    <row r="32" ht="30" customHeight="1" spans="1:7">
      <c r="A32" s="61"/>
      <c r="B32" s="74"/>
      <c r="C32" s="61" t="s">
        <v>3298</v>
      </c>
      <c r="D32" s="61" t="s">
        <v>3299</v>
      </c>
      <c r="E32" s="74"/>
      <c r="F32" s="61" t="s">
        <v>3298</v>
      </c>
      <c r="G32" s="61" t="s">
        <v>3299</v>
      </c>
    </row>
    <row r="33" s="22" customFormat="1" ht="25.05" customHeight="1" spans="1:7">
      <c r="A33" s="61" t="s">
        <v>3300</v>
      </c>
      <c r="B33" s="61" t="s">
        <v>3301</v>
      </c>
      <c r="C33" s="61" t="s">
        <v>3302</v>
      </c>
      <c r="D33" s="61" t="s">
        <v>3303</v>
      </c>
      <c r="E33" s="61" t="s">
        <v>3304</v>
      </c>
      <c r="F33" s="61" t="s">
        <v>3305</v>
      </c>
      <c r="G33" s="61" t="s">
        <v>3306</v>
      </c>
    </row>
    <row r="34" s="22" customFormat="1" ht="25.05" customHeight="1" spans="1:7">
      <c r="A34" s="62" t="s">
        <v>3315</v>
      </c>
      <c r="B34" s="80"/>
      <c r="C34" s="80"/>
      <c r="D34" s="80"/>
      <c r="E34" s="80"/>
      <c r="F34" s="80"/>
      <c r="G34" s="80"/>
    </row>
    <row r="35" ht="18" spans="1:7">
      <c r="A35" s="62" t="s">
        <v>3316</v>
      </c>
      <c r="B35" s="80"/>
      <c r="C35" s="80"/>
      <c r="D35" s="80"/>
      <c r="E35" s="80"/>
      <c r="F35" s="80"/>
      <c r="G35" s="80"/>
    </row>
    <row r="36" ht="18" spans="1:7">
      <c r="A36" s="62" t="s">
        <v>3317</v>
      </c>
      <c r="B36" s="80"/>
      <c r="C36" s="80"/>
      <c r="D36" s="80"/>
      <c r="E36" s="80"/>
      <c r="F36" s="80"/>
      <c r="G36" s="80"/>
    </row>
    <row r="37" ht="18" spans="1:7">
      <c r="A37" s="62" t="s">
        <v>3318</v>
      </c>
      <c r="B37" s="80"/>
      <c r="C37" s="80"/>
      <c r="D37" s="80"/>
      <c r="E37" s="80"/>
      <c r="F37" s="80"/>
      <c r="G37" s="80"/>
    </row>
    <row r="38" ht="18" spans="1:7">
      <c r="A38" s="75" t="s">
        <v>3319</v>
      </c>
      <c r="B38" s="80"/>
      <c r="C38" s="80"/>
      <c r="D38" s="80"/>
      <c r="E38" s="80"/>
      <c r="F38" s="80"/>
      <c r="G38" s="80"/>
    </row>
    <row r="39" ht="15.75" spans="1:7">
      <c r="A39" s="67" t="s">
        <v>3310</v>
      </c>
      <c r="B39" s="67"/>
      <c r="C39" s="67"/>
      <c r="D39" s="67"/>
      <c r="E39" s="67"/>
      <c r="F39" s="67"/>
      <c r="G39" s="67"/>
    </row>
    <row r="40" ht="15.75" spans="1:7">
      <c r="A40" s="67" t="s">
        <v>3311</v>
      </c>
      <c r="B40" s="67"/>
      <c r="C40" s="67"/>
      <c r="D40" s="67"/>
      <c r="E40" s="67"/>
      <c r="F40" s="67"/>
      <c r="G40" s="67"/>
    </row>
  </sheetData>
  <mergeCells count="16">
    <mergeCell ref="A2:G2"/>
    <mergeCell ref="F3:G3"/>
    <mergeCell ref="B4:D4"/>
    <mergeCell ref="E4:G4"/>
    <mergeCell ref="A20:G20"/>
    <mergeCell ref="A21:G21"/>
    <mergeCell ref="A22:G22"/>
    <mergeCell ref="A28:G28"/>
    <mergeCell ref="A29:G29"/>
    <mergeCell ref="F30:G30"/>
    <mergeCell ref="B31:D31"/>
    <mergeCell ref="E31:G31"/>
    <mergeCell ref="A39:G39"/>
    <mergeCell ref="A40:G40"/>
    <mergeCell ref="A4:A5"/>
    <mergeCell ref="A31:A32"/>
  </mergeCells>
  <printOptions horizontalCentered="1"/>
  <pageMargins left="0.708333333333333" right="0.708333333333333" top="0.629861111111111" bottom="0.751388888888889" header="0.306944444444444" footer="0.306944444444444"/>
  <pageSetup paperSize="9"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5" sqref="F5:F7"/>
    </sheetView>
  </sheetViews>
  <sheetFormatPr defaultColWidth="10" defaultRowHeight="14.25" outlineLevelCol="6"/>
  <cols>
    <col min="1" max="1" width="62.2166666666667" style="23" customWidth="1"/>
    <col min="2" max="3" width="28.6666666666667" style="23" customWidth="1"/>
    <col min="4" max="4" width="9.775" style="23" customWidth="1"/>
    <col min="5" max="16384" width="10" style="23"/>
  </cols>
  <sheetData>
    <row r="1" ht="22.95" customHeight="1"/>
    <row r="2" customHeight="1" spans="1:1">
      <c r="A2" s="50"/>
    </row>
    <row r="3" ht="28.65" customHeight="1" spans="1:3">
      <c r="A3" s="45" t="s">
        <v>3320</v>
      </c>
      <c r="B3" s="45"/>
      <c r="C3" s="45"/>
    </row>
    <row r="4" ht="27" customHeight="1" spans="1:3">
      <c r="A4" s="56"/>
      <c r="B4" s="56"/>
      <c r="C4" s="57" t="s">
        <v>3294</v>
      </c>
    </row>
    <row r="5" s="59" customFormat="1" ht="24" customHeight="1" spans="1:3">
      <c r="A5" s="61" t="s">
        <v>3321</v>
      </c>
      <c r="B5" s="61" t="s">
        <v>3228</v>
      </c>
      <c r="C5" s="61" t="s">
        <v>3322</v>
      </c>
    </row>
    <row r="6" s="59" customFormat="1" ht="31.95" customHeight="1" spans="1:3">
      <c r="A6" s="62" t="s">
        <v>3323</v>
      </c>
      <c r="B6" s="63">
        <v>331</v>
      </c>
      <c r="C6" s="63">
        <v>330.9</v>
      </c>
    </row>
    <row r="7" s="59" customFormat="1" ht="31.95" customHeight="1" spans="1:3">
      <c r="A7" s="62" t="s">
        <v>3324</v>
      </c>
      <c r="B7" s="63">
        <v>390.6</v>
      </c>
      <c r="C7" s="63">
        <v>390.6</v>
      </c>
    </row>
    <row r="8" s="59" customFormat="1" ht="31.95" customHeight="1" spans="1:3">
      <c r="A8" s="62" t="s">
        <v>3325</v>
      </c>
      <c r="B8" s="63">
        <v>53.4</v>
      </c>
      <c r="C8" s="63">
        <v>53.4</v>
      </c>
    </row>
    <row r="9" s="59" customFormat="1" ht="30" customHeight="1" spans="1:3">
      <c r="A9" s="64" t="s">
        <v>3326</v>
      </c>
      <c r="B9" s="63">
        <v>0</v>
      </c>
      <c r="C9" s="63">
        <v>0</v>
      </c>
    </row>
    <row r="10" s="59" customFormat="1" ht="31.95" customHeight="1" spans="1:3">
      <c r="A10" s="64" t="s">
        <v>3327</v>
      </c>
      <c r="B10" s="65">
        <v>53.4</v>
      </c>
      <c r="C10" s="65">
        <v>53.4</v>
      </c>
    </row>
    <row r="11" s="59" customFormat="1" ht="31.95" customHeight="1" spans="1:3">
      <c r="A11" s="62" t="s">
        <v>3328</v>
      </c>
      <c r="B11" s="63">
        <v>57.9</v>
      </c>
      <c r="C11" s="63">
        <v>57.9</v>
      </c>
    </row>
    <row r="12" s="59" customFormat="1" ht="31.95" customHeight="1" spans="1:3">
      <c r="A12" s="62" t="s">
        <v>3329</v>
      </c>
      <c r="B12" s="63">
        <v>326.5</v>
      </c>
      <c r="C12" s="63">
        <v>326.4</v>
      </c>
    </row>
    <row r="13" s="59" customFormat="1" ht="31.95" customHeight="1" spans="1:3">
      <c r="A13" s="62" t="s">
        <v>3330</v>
      </c>
      <c r="B13" s="63"/>
      <c r="C13" s="63"/>
    </row>
    <row r="14" s="59" customFormat="1" ht="31.95" customHeight="1" spans="1:3">
      <c r="A14" s="62" t="s">
        <v>3331</v>
      </c>
      <c r="B14" s="63">
        <v>325.2</v>
      </c>
      <c r="C14" s="63"/>
    </row>
    <row r="15" s="60" customFormat="1" ht="69" customHeight="1" spans="1:7">
      <c r="A15" s="66" t="s">
        <v>3332</v>
      </c>
      <c r="B15" s="66"/>
      <c r="C15" s="66"/>
      <c r="D15" s="67"/>
      <c r="E15" s="67"/>
      <c r="F15" s="67"/>
      <c r="G15" s="67"/>
    </row>
    <row r="16" spans="1:3">
      <c r="A16" s="56"/>
      <c r="B16" s="56"/>
      <c r="C16" s="56"/>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5" sqref="F5:F7"/>
    </sheetView>
  </sheetViews>
  <sheetFormatPr defaultColWidth="10" defaultRowHeight="14.25" outlineLevelCol="6"/>
  <cols>
    <col min="1" max="1" width="60" style="23" customWidth="1"/>
    <col min="2" max="3" width="25.6666666666667" style="23" customWidth="1"/>
    <col min="4" max="4" width="9.775" style="23" customWidth="1"/>
    <col min="5" max="16384" width="10" style="23"/>
  </cols>
  <sheetData>
    <row r="1" ht="22.95" customHeight="1"/>
    <row r="2" customHeight="1" spans="1:1">
      <c r="A2" s="50"/>
    </row>
    <row r="3" ht="28.65" customHeight="1" spans="1:3">
      <c r="A3" s="45" t="s">
        <v>3333</v>
      </c>
      <c r="B3" s="45"/>
      <c r="C3" s="45"/>
    </row>
    <row r="4" ht="27" customHeight="1" spans="1:3">
      <c r="A4" s="56"/>
      <c r="B4" s="56"/>
      <c r="C4" s="57" t="s">
        <v>3294</v>
      </c>
    </row>
    <row r="5" ht="24" customHeight="1" spans="1:3">
      <c r="A5" s="28" t="s">
        <v>3321</v>
      </c>
      <c r="B5" s="28" t="s">
        <v>3228</v>
      </c>
      <c r="C5" s="28" t="s">
        <v>3322</v>
      </c>
    </row>
    <row r="6" ht="31.95" customHeight="1" spans="1:3">
      <c r="A6" s="52" t="s">
        <v>3323</v>
      </c>
      <c r="B6" s="58">
        <v>190.4</v>
      </c>
      <c r="C6" s="58">
        <v>190.4</v>
      </c>
    </row>
    <row r="7" ht="31.95" customHeight="1" spans="1:3">
      <c r="A7" s="52" t="s">
        <v>3324</v>
      </c>
      <c r="B7" s="58">
        <v>207.5</v>
      </c>
      <c r="C7" s="58">
        <v>207.5</v>
      </c>
    </row>
    <row r="8" ht="31.95" customHeight="1" spans="1:3">
      <c r="A8" s="52" t="s">
        <v>3325</v>
      </c>
      <c r="B8" s="58">
        <v>30.8</v>
      </c>
      <c r="C8" s="58">
        <v>30.8</v>
      </c>
    </row>
    <row r="9" ht="31.95" customHeight="1" spans="1:3">
      <c r="A9" s="52" t="s">
        <v>3334</v>
      </c>
      <c r="B9" s="58">
        <v>0</v>
      </c>
      <c r="C9" s="58">
        <v>0</v>
      </c>
    </row>
    <row r="10" ht="31.95" customHeight="1" spans="1:3">
      <c r="A10" s="52" t="s">
        <v>3335</v>
      </c>
      <c r="B10" s="58">
        <v>30.8</v>
      </c>
      <c r="C10" s="58">
        <v>30.8</v>
      </c>
    </row>
    <row r="11" ht="31.95" customHeight="1" spans="1:3">
      <c r="A11" s="52" t="s">
        <v>3328</v>
      </c>
      <c r="B11" s="58">
        <v>33.9</v>
      </c>
      <c r="C11" s="58">
        <v>33.9</v>
      </c>
    </row>
    <row r="12" ht="31.95" customHeight="1" spans="1:3">
      <c r="A12" s="52" t="s">
        <v>3329</v>
      </c>
      <c r="B12" s="58">
        <v>187.3</v>
      </c>
      <c r="C12" s="58">
        <v>187.4</v>
      </c>
    </row>
    <row r="13" ht="31.95" customHeight="1" spans="1:3">
      <c r="A13" s="52" t="s">
        <v>3330</v>
      </c>
      <c r="B13" s="54"/>
      <c r="C13" s="54"/>
    </row>
    <row r="14" ht="31.95" customHeight="1" spans="1:3">
      <c r="A14" s="52" t="s">
        <v>3331</v>
      </c>
      <c r="B14" s="58">
        <v>186.5</v>
      </c>
      <c r="C14" s="54"/>
    </row>
    <row r="15" s="22" customFormat="1" ht="69" customHeight="1" spans="1:7">
      <c r="A15" s="33" t="s">
        <v>3336</v>
      </c>
      <c r="B15" s="33"/>
      <c r="C15" s="33"/>
      <c r="D15" s="49"/>
      <c r="E15" s="49"/>
      <c r="F15" s="49"/>
      <c r="G15" s="49"/>
    </row>
    <row r="16" spans="1:3">
      <c r="A16" s="56"/>
      <c r="B16" s="56"/>
      <c r="C16" s="56"/>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5" sqref="F5:F7"/>
    </sheetView>
  </sheetViews>
  <sheetFormatPr defaultColWidth="10" defaultRowHeight="14.25" outlineLevelCol="2"/>
  <cols>
    <col min="1" max="1" width="60.4416666666667" style="23" customWidth="1"/>
    <col min="2" max="3" width="25.6666666666667" style="23" customWidth="1"/>
    <col min="4" max="4" width="9.775" style="23" customWidth="1"/>
    <col min="5" max="16384" width="10" style="23"/>
  </cols>
  <sheetData>
    <row r="1" ht="24" customHeight="1"/>
    <row r="2" customHeight="1" spans="1:1">
      <c r="A2" s="50"/>
    </row>
    <row r="3" ht="28.65" customHeight="1" spans="1:3">
      <c r="A3" s="45" t="s">
        <v>3337</v>
      </c>
      <c r="B3" s="45"/>
      <c r="C3" s="45"/>
    </row>
    <row r="4" ht="25.05" customHeight="1" spans="1:3">
      <c r="A4" s="56"/>
      <c r="B4" s="56"/>
      <c r="C4" s="57" t="s">
        <v>3294</v>
      </c>
    </row>
    <row r="5" ht="31.95" customHeight="1" spans="1:3">
      <c r="A5" s="28" t="s">
        <v>3321</v>
      </c>
      <c r="B5" s="28" t="s">
        <v>3228</v>
      </c>
      <c r="C5" s="28" t="s">
        <v>3322</v>
      </c>
    </row>
    <row r="6" ht="31.95" customHeight="1" spans="1:3">
      <c r="A6" s="52" t="s">
        <v>3338</v>
      </c>
      <c r="B6" s="53">
        <v>301.8</v>
      </c>
      <c r="C6" s="53">
        <v>301.2</v>
      </c>
    </row>
    <row r="7" ht="31.95" customHeight="1" spans="1:3">
      <c r="A7" s="52" t="s">
        <v>3339</v>
      </c>
      <c r="B7" s="53">
        <v>375.1</v>
      </c>
      <c r="C7" s="53">
        <v>356.3</v>
      </c>
    </row>
    <row r="8" ht="31.95" customHeight="1" spans="1:3">
      <c r="A8" s="52" t="s">
        <v>3340</v>
      </c>
      <c r="B8" s="53">
        <v>78.4</v>
      </c>
      <c r="C8" s="53">
        <v>72.5</v>
      </c>
    </row>
    <row r="9" ht="31.95" customHeight="1" spans="1:3">
      <c r="A9" s="52" t="s">
        <v>3341</v>
      </c>
      <c r="B9" s="53">
        <v>33.5</v>
      </c>
      <c r="C9" s="53">
        <v>33.1</v>
      </c>
    </row>
    <row r="10" ht="31.95" customHeight="1" spans="1:3">
      <c r="A10" s="52" t="s">
        <v>3342</v>
      </c>
      <c r="B10" s="53">
        <v>346.7</v>
      </c>
      <c r="C10" s="53">
        <v>339.31</v>
      </c>
    </row>
    <row r="11" ht="31.95" customHeight="1" spans="1:3">
      <c r="A11" s="52" t="s">
        <v>3343</v>
      </c>
      <c r="B11" s="54">
        <v>50</v>
      </c>
      <c r="C11" s="54"/>
    </row>
    <row r="12" ht="31.95" customHeight="1" spans="1:3">
      <c r="A12" s="52" t="s">
        <v>3344</v>
      </c>
      <c r="B12" s="54"/>
      <c r="C12" s="54"/>
    </row>
    <row r="13" s="22" customFormat="1" ht="72" customHeight="1" spans="1:3">
      <c r="A13" s="33" t="s">
        <v>3345</v>
      </c>
      <c r="B13" s="33"/>
      <c r="C13" s="33"/>
    </row>
    <row r="14" ht="31.05"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5" sqref="F5:F7"/>
    </sheetView>
  </sheetViews>
  <sheetFormatPr defaultColWidth="10" defaultRowHeight="14.25" outlineLevelCol="2"/>
  <cols>
    <col min="1" max="1" width="59.3333333333333" style="23" customWidth="1"/>
    <col min="2" max="3" width="25.6666666666667" style="23" customWidth="1"/>
    <col min="4" max="4" width="9.775" style="23" customWidth="1"/>
    <col min="5" max="16384" width="10" style="23"/>
  </cols>
  <sheetData>
    <row r="1" ht="24" customHeight="1"/>
    <row r="2" customHeight="1" spans="1:1">
      <c r="A2" s="50"/>
    </row>
    <row r="3" ht="28.65" customHeight="1" spans="1:3">
      <c r="A3" s="45" t="s">
        <v>3346</v>
      </c>
      <c r="B3" s="45"/>
      <c r="C3" s="45"/>
    </row>
    <row r="4" s="21" customFormat="1" ht="25.05" customHeight="1" spans="1:3">
      <c r="A4" s="51"/>
      <c r="B4" s="51"/>
      <c r="C4" s="37" t="s">
        <v>3294</v>
      </c>
    </row>
    <row r="5" s="21" customFormat="1" ht="31.95" customHeight="1" spans="1:3">
      <c r="A5" s="28" t="s">
        <v>3321</v>
      </c>
      <c r="B5" s="28" t="s">
        <v>3228</v>
      </c>
      <c r="C5" s="28" t="s">
        <v>3322</v>
      </c>
    </row>
    <row r="6" s="21" customFormat="1" ht="31.95" customHeight="1" spans="1:3">
      <c r="A6" s="52" t="s">
        <v>3338</v>
      </c>
      <c r="B6" s="53">
        <v>95.3</v>
      </c>
      <c r="C6" s="53">
        <v>95.3</v>
      </c>
    </row>
    <row r="7" s="21" customFormat="1" ht="31.95" customHeight="1" spans="1:3">
      <c r="A7" s="52" t="s">
        <v>3339</v>
      </c>
      <c r="B7" s="53">
        <v>100.4</v>
      </c>
      <c r="C7" s="53">
        <v>95.4</v>
      </c>
    </row>
    <row r="8" s="21" customFormat="1" ht="31.95" customHeight="1" spans="1:3">
      <c r="A8" s="52" t="s">
        <v>3340</v>
      </c>
      <c r="B8" s="53">
        <v>22.8</v>
      </c>
      <c r="C8" s="53">
        <v>22.8</v>
      </c>
    </row>
    <row r="9" s="21" customFormat="1" ht="31.95" customHeight="1" spans="1:3">
      <c r="A9" s="52" t="s">
        <v>3341</v>
      </c>
      <c r="B9" s="53">
        <v>25.7</v>
      </c>
      <c r="C9" s="53">
        <v>25.7</v>
      </c>
    </row>
    <row r="10" s="21" customFormat="1" ht="31.95" customHeight="1" spans="1:3">
      <c r="A10" s="52" t="s">
        <v>3342</v>
      </c>
      <c r="B10" s="53">
        <v>92.4</v>
      </c>
      <c r="C10" s="53">
        <v>92.4</v>
      </c>
    </row>
    <row r="11" s="21" customFormat="1" ht="31.95" customHeight="1" spans="1:3">
      <c r="A11" s="52" t="s">
        <v>3343</v>
      </c>
      <c r="B11" s="54">
        <v>0</v>
      </c>
      <c r="C11" s="54"/>
    </row>
    <row r="12" s="21" customFormat="1" ht="31.95" customHeight="1" spans="1:3">
      <c r="A12" s="52" t="s">
        <v>3344</v>
      </c>
      <c r="B12" s="54"/>
      <c r="C12" s="54"/>
    </row>
    <row r="13" s="22" customFormat="1" ht="64.95" customHeight="1" spans="1:3">
      <c r="A13" s="33" t="s">
        <v>3347</v>
      </c>
      <c r="B13" s="33"/>
      <c r="C13" s="33"/>
    </row>
    <row r="14" ht="31.05"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B10" sqref="B10"/>
    </sheetView>
  </sheetViews>
  <sheetFormatPr defaultColWidth="10" defaultRowHeight="14.25" outlineLevelCol="3"/>
  <cols>
    <col min="1" max="1" width="36" style="23" customWidth="1"/>
    <col min="2" max="4" width="15.6666666666667" style="23" customWidth="1"/>
    <col min="5" max="5" width="9.775" style="23" customWidth="1"/>
    <col min="6" max="16384" width="10" style="23"/>
  </cols>
  <sheetData>
    <row r="1" ht="22.05" customHeight="1"/>
    <row r="2" customHeight="1" spans="1:1">
      <c r="A2" s="44"/>
    </row>
    <row r="3" ht="63" customHeight="1" spans="1:4">
      <c r="A3" s="45" t="s">
        <v>3348</v>
      </c>
      <c r="B3" s="45"/>
      <c r="C3" s="45"/>
      <c r="D3" s="45"/>
    </row>
    <row r="4" s="21" customFormat="1" ht="30" customHeight="1" spans="4:4">
      <c r="D4" s="37" t="s">
        <v>3294</v>
      </c>
    </row>
    <row r="5" s="21" customFormat="1" ht="25.05" customHeight="1" spans="1:4">
      <c r="A5" s="28" t="s">
        <v>3321</v>
      </c>
      <c r="B5" s="28" t="s">
        <v>3349</v>
      </c>
      <c r="C5" s="28" t="s">
        <v>3350</v>
      </c>
      <c r="D5" s="28" t="s">
        <v>3351</v>
      </c>
    </row>
    <row r="6" s="21" customFormat="1" ht="25.05" customHeight="1" spans="1:4">
      <c r="A6" s="46" t="s">
        <v>3352</v>
      </c>
      <c r="B6" s="30" t="s">
        <v>3353</v>
      </c>
      <c r="C6" s="47">
        <f>C7+C9</f>
        <v>125.92</v>
      </c>
      <c r="D6" s="47">
        <f>D7+D9</f>
        <v>53.59</v>
      </c>
    </row>
    <row r="7" s="21" customFormat="1" ht="25.05" customHeight="1" spans="1:4">
      <c r="A7" s="48" t="s">
        <v>3354</v>
      </c>
      <c r="B7" s="30" t="s">
        <v>3302</v>
      </c>
      <c r="C7" s="47">
        <v>53.42</v>
      </c>
      <c r="D7" s="47">
        <v>30.82</v>
      </c>
    </row>
    <row r="8" s="21" customFormat="1" ht="25.05" customHeight="1" spans="1:4">
      <c r="A8" s="48" t="s">
        <v>3355</v>
      </c>
      <c r="B8" s="30" t="s">
        <v>3303</v>
      </c>
      <c r="C8" s="47">
        <v>53.42</v>
      </c>
      <c r="D8" s="47">
        <v>30.82</v>
      </c>
    </row>
    <row r="9" s="21" customFormat="1" ht="25.05" customHeight="1" spans="1:4">
      <c r="A9" s="48" t="s">
        <v>3356</v>
      </c>
      <c r="B9" s="30" t="s">
        <v>3357</v>
      </c>
      <c r="C9" s="47">
        <v>72.5</v>
      </c>
      <c r="D9" s="47">
        <v>22.77</v>
      </c>
    </row>
    <row r="10" s="21" customFormat="1" ht="25.05" customHeight="1" spans="1:4">
      <c r="A10" s="48" t="s">
        <v>3355</v>
      </c>
      <c r="B10" s="30" t="s">
        <v>3305</v>
      </c>
      <c r="C10" s="47">
        <v>28.39</v>
      </c>
      <c r="D10" s="47">
        <v>22.77</v>
      </c>
    </row>
    <row r="11" s="21" customFormat="1" ht="25.05" customHeight="1" spans="1:4">
      <c r="A11" s="46" t="s">
        <v>3358</v>
      </c>
      <c r="B11" s="30" t="s">
        <v>3359</v>
      </c>
      <c r="C11" s="47">
        <f>C13+C12</f>
        <v>91.01</v>
      </c>
      <c r="D11" s="47">
        <f>D13+D12</f>
        <v>59.56</v>
      </c>
    </row>
    <row r="12" s="21" customFormat="1" ht="25.05" customHeight="1" spans="1:4">
      <c r="A12" s="48" t="s">
        <v>3354</v>
      </c>
      <c r="B12" s="30" t="s">
        <v>3360</v>
      </c>
      <c r="C12" s="47">
        <v>57.8725</v>
      </c>
      <c r="D12" s="47">
        <v>33.88</v>
      </c>
    </row>
    <row r="13" s="21" customFormat="1" ht="25.05" customHeight="1" spans="1:4">
      <c r="A13" s="48" t="s">
        <v>3356</v>
      </c>
      <c r="B13" s="30" t="s">
        <v>3361</v>
      </c>
      <c r="C13" s="47">
        <v>33.14</v>
      </c>
      <c r="D13" s="47">
        <v>25.68</v>
      </c>
    </row>
    <row r="14" s="21" customFormat="1" ht="25.05" customHeight="1" spans="1:4">
      <c r="A14" s="46" t="s">
        <v>3362</v>
      </c>
      <c r="B14" s="30" t="s">
        <v>3363</v>
      </c>
      <c r="C14" s="47">
        <f>C16+C15</f>
        <v>21.71</v>
      </c>
      <c r="D14" s="47">
        <f>D16+D15</f>
        <v>9.7</v>
      </c>
    </row>
    <row r="15" s="21" customFormat="1" ht="25.05" customHeight="1" spans="1:4">
      <c r="A15" s="48" t="s">
        <v>3354</v>
      </c>
      <c r="B15" s="30" t="s">
        <v>3364</v>
      </c>
      <c r="C15" s="47">
        <v>11.39</v>
      </c>
      <c r="D15" s="47">
        <v>6.55</v>
      </c>
    </row>
    <row r="16" s="21" customFormat="1" ht="25.05" customHeight="1" spans="1:4">
      <c r="A16" s="48" t="s">
        <v>3356</v>
      </c>
      <c r="B16" s="30" t="s">
        <v>3365</v>
      </c>
      <c r="C16" s="47">
        <v>10.32</v>
      </c>
      <c r="D16" s="47">
        <v>3.15</v>
      </c>
    </row>
    <row r="17" s="21" customFormat="1" ht="25.05" customHeight="1" spans="1:4">
      <c r="A17" s="46" t="s">
        <v>3366</v>
      </c>
      <c r="B17" s="30" t="s">
        <v>3367</v>
      </c>
      <c r="C17" s="47">
        <f>C18+C21</f>
        <v>103.65</v>
      </c>
      <c r="D17" s="47">
        <f>D18+D21</f>
        <v>62.74</v>
      </c>
    </row>
    <row r="18" s="21" customFormat="1" ht="25.05" customHeight="1" spans="1:4">
      <c r="A18" s="48" t="s">
        <v>3354</v>
      </c>
      <c r="B18" s="30" t="s">
        <v>3368</v>
      </c>
      <c r="C18" s="47">
        <v>56.885</v>
      </c>
      <c r="D18" s="47">
        <v>37.07</v>
      </c>
    </row>
    <row r="19" s="21" customFormat="1" ht="25.05" customHeight="1" spans="1:4">
      <c r="A19" s="48" t="s">
        <v>3369</v>
      </c>
      <c r="B19" s="30"/>
      <c r="C19" s="47">
        <v>55.64</v>
      </c>
      <c r="D19" s="47">
        <v>36.2</v>
      </c>
    </row>
    <row r="20" s="21" customFormat="1" ht="25.05" customHeight="1" spans="1:4">
      <c r="A20" s="48" t="s">
        <v>3370</v>
      </c>
      <c r="B20" s="30" t="s">
        <v>3371</v>
      </c>
      <c r="C20" s="47">
        <f>C18-C19</f>
        <v>1.25</v>
      </c>
      <c r="D20" s="47">
        <f>D18-D19</f>
        <v>0.87</v>
      </c>
    </row>
    <row r="21" s="21" customFormat="1" ht="25.05" customHeight="1" spans="1:4">
      <c r="A21" s="48" t="s">
        <v>3356</v>
      </c>
      <c r="B21" s="30" t="s">
        <v>3372</v>
      </c>
      <c r="C21" s="47">
        <v>46.76</v>
      </c>
      <c r="D21" s="47">
        <v>25.67</v>
      </c>
    </row>
    <row r="22" s="21" customFormat="1" ht="25.05" customHeight="1" spans="1:4">
      <c r="A22" s="48" t="s">
        <v>3369</v>
      </c>
      <c r="B22" s="30"/>
      <c r="C22" s="47">
        <v>42.53</v>
      </c>
      <c r="D22" s="47">
        <v>23.61</v>
      </c>
    </row>
    <row r="23" s="21" customFormat="1" ht="25.05" customHeight="1" spans="1:4">
      <c r="A23" s="48" t="s">
        <v>3373</v>
      </c>
      <c r="B23" s="30" t="s">
        <v>3374</v>
      </c>
      <c r="C23" s="47">
        <f>C21-C22</f>
        <v>4.23</v>
      </c>
      <c r="D23" s="47">
        <f>D21-D22</f>
        <v>2.06</v>
      </c>
    </row>
    <row r="24" s="21" customFormat="1" ht="25.05" customHeight="1" spans="1:4">
      <c r="A24" s="46" t="s">
        <v>3375</v>
      </c>
      <c r="B24" s="30" t="s">
        <v>3376</v>
      </c>
      <c r="C24" s="47">
        <f>C25+C26</f>
        <v>21.8</v>
      </c>
      <c r="D24" s="47">
        <f>D25+D26</f>
        <v>9.17</v>
      </c>
    </row>
    <row r="25" s="21" customFormat="1" ht="25.05" customHeight="1" spans="1:4">
      <c r="A25" s="48" t="s">
        <v>3354</v>
      </c>
      <c r="B25" s="30" t="s">
        <v>3377</v>
      </c>
      <c r="C25" s="47">
        <v>10.81</v>
      </c>
      <c r="D25" s="47">
        <v>6.19</v>
      </c>
    </row>
    <row r="26" s="21" customFormat="1" ht="25.05" customHeight="1" spans="1:4">
      <c r="A26" s="48" t="s">
        <v>3356</v>
      </c>
      <c r="B26" s="30" t="s">
        <v>3378</v>
      </c>
      <c r="C26" s="47">
        <v>10.99</v>
      </c>
      <c r="D26" s="47">
        <v>2.98</v>
      </c>
    </row>
    <row r="27" s="22" customFormat="1" ht="70.05" customHeight="1" spans="1:4">
      <c r="A27" s="49" t="s">
        <v>3379</v>
      </c>
      <c r="B27" s="49"/>
      <c r="C27" s="49"/>
      <c r="D27" s="49"/>
    </row>
    <row r="28" ht="25.05" customHeight="1" spans="1:4">
      <c r="A28" s="50"/>
      <c r="B28" s="50"/>
      <c r="C28" s="50"/>
      <c r="D28" s="50"/>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topLeftCell="B1" workbookViewId="0">
      <pane ySplit="3" topLeftCell="A4" activePane="bottomLeft" state="frozen"/>
      <selection/>
      <selection pane="bottomLeft" activeCell="E7" sqref="E7"/>
    </sheetView>
  </sheetViews>
  <sheetFormatPr defaultColWidth="9" defaultRowHeight="15.75" outlineLevelCol="5"/>
  <cols>
    <col min="1" max="1" width="14.4416666666667" style="164" customWidth="1"/>
    <col min="2" max="2" width="50.775" style="164" customWidth="1"/>
    <col min="3" max="5" width="20.6666666666667" style="164" customWidth="1"/>
    <col min="6" max="16384" width="9" style="269"/>
  </cols>
  <sheetData>
    <row r="1" ht="45" customHeight="1" spans="1:5">
      <c r="A1" s="336"/>
      <c r="B1" s="336" t="s">
        <v>130</v>
      </c>
      <c r="C1" s="336"/>
      <c r="D1" s="336"/>
      <c r="E1" s="336"/>
    </row>
    <row r="2" ht="18.9" customHeight="1" spans="2:5">
      <c r="B2" s="464"/>
      <c r="C2" s="338"/>
      <c r="D2" s="338"/>
      <c r="E2" s="484" t="s">
        <v>2</v>
      </c>
    </row>
    <row r="3" s="461" customFormat="1" ht="45" customHeight="1" spans="1:6">
      <c r="A3" s="465" t="s">
        <v>3</v>
      </c>
      <c r="B3" s="340" t="s">
        <v>4</v>
      </c>
      <c r="C3" s="93" t="s">
        <v>131</v>
      </c>
      <c r="D3" s="93" t="s">
        <v>6</v>
      </c>
      <c r="E3" s="93" t="s">
        <v>132</v>
      </c>
      <c r="F3" s="283" t="s">
        <v>8</v>
      </c>
    </row>
    <row r="4" ht="32.1" customHeight="1" spans="1:6">
      <c r="A4" s="466" t="s">
        <v>9</v>
      </c>
      <c r="B4" s="467" t="s">
        <v>10</v>
      </c>
      <c r="C4" s="111">
        <v>476600</v>
      </c>
      <c r="D4" s="445">
        <v>530000</v>
      </c>
      <c r="E4" s="316">
        <f t="shared" ref="E4:E8" si="0">IF(C4&gt;0,D4/C4-1,IF(C4&lt;0,-(D4/C4-1),""))</f>
        <v>0.112</v>
      </c>
      <c r="F4" s="284" t="str">
        <f t="shared" ref="F4:F40" si="1">IF(LEN(A4)=3,"是",IF(B4&lt;&gt;"",IF(SUM(C4:D4)&lt;&gt;0,"是","否"),"是"))</f>
        <v>是</v>
      </c>
    </row>
    <row r="5" ht="32.1" customHeight="1" spans="1:6">
      <c r="A5" s="348" t="s">
        <v>11</v>
      </c>
      <c r="B5" s="468" t="s">
        <v>12</v>
      </c>
      <c r="C5" s="129">
        <v>237000</v>
      </c>
      <c r="D5" s="351">
        <v>283000</v>
      </c>
      <c r="E5" s="316">
        <f t="shared" si="0"/>
        <v>0.194</v>
      </c>
      <c r="F5" s="284" t="str">
        <f t="shared" si="1"/>
        <v>是</v>
      </c>
    </row>
    <row r="6" ht="32.1" customHeight="1" spans="1:6">
      <c r="A6" s="348" t="s">
        <v>13</v>
      </c>
      <c r="B6" s="468" t="s">
        <v>14</v>
      </c>
      <c r="C6" s="129">
        <v>38200</v>
      </c>
      <c r="D6" s="351">
        <v>38400</v>
      </c>
      <c r="E6" s="316">
        <f t="shared" si="0"/>
        <v>0.005</v>
      </c>
      <c r="F6" s="284" t="str">
        <f t="shared" si="1"/>
        <v>是</v>
      </c>
    </row>
    <row r="7" ht="32.1" customHeight="1" spans="1:6">
      <c r="A7" s="348" t="s">
        <v>15</v>
      </c>
      <c r="B7" s="468" t="s">
        <v>16</v>
      </c>
      <c r="C7" s="129">
        <v>2200</v>
      </c>
      <c r="D7" s="351">
        <v>2900</v>
      </c>
      <c r="E7" s="316">
        <f t="shared" si="0"/>
        <v>0.318</v>
      </c>
      <c r="F7" s="284" t="str">
        <f t="shared" si="1"/>
        <v>是</v>
      </c>
    </row>
    <row r="8" customFormat="1" ht="32.1" customHeight="1" spans="1:6">
      <c r="A8" s="469" t="s">
        <v>17</v>
      </c>
      <c r="B8" s="470" t="s">
        <v>18</v>
      </c>
      <c r="C8" s="471">
        <v>4</v>
      </c>
      <c r="D8" s="472"/>
      <c r="E8" s="316">
        <f t="shared" si="0"/>
        <v>-1</v>
      </c>
      <c r="F8" s="284" t="str">
        <f t="shared" si="1"/>
        <v>是</v>
      </c>
    </row>
    <row r="9" ht="32.1" customHeight="1" spans="1:6">
      <c r="A9" s="348" t="s">
        <v>19</v>
      </c>
      <c r="B9" s="468" t="s">
        <v>20</v>
      </c>
      <c r="C9" s="129">
        <v>166400</v>
      </c>
      <c r="D9" s="351">
        <v>177700</v>
      </c>
      <c r="E9" s="485"/>
      <c r="F9" s="284" t="str">
        <f t="shared" si="1"/>
        <v>是</v>
      </c>
    </row>
    <row r="10" customFormat="1" ht="32.1" customHeight="1" spans="1:6">
      <c r="A10" s="469" t="s">
        <v>21</v>
      </c>
      <c r="B10" s="470" t="s">
        <v>22</v>
      </c>
      <c r="C10" s="471">
        <v>5800</v>
      </c>
      <c r="D10" s="472">
        <v>4800</v>
      </c>
      <c r="E10" s="316">
        <f>IF(C10&gt;0,D10/C10-1,IF(C10&lt;0,-(D10/C10-1),""))</f>
        <v>-0.172</v>
      </c>
      <c r="F10" s="284" t="str">
        <f t="shared" si="1"/>
        <v>是</v>
      </c>
    </row>
    <row r="11" customFormat="1" ht="32.1" customHeight="1" spans="1:6">
      <c r="A11" s="469" t="s">
        <v>23</v>
      </c>
      <c r="B11" s="470" t="s">
        <v>24</v>
      </c>
      <c r="C11" s="471">
        <v>9900</v>
      </c>
      <c r="D11" s="472">
        <v>9000</v>
      </c>
      <c r="E11" s="316">
        <f>IF(C11&gt;0,D11/C11-1,IF(C11&lt;0,-(D11/C11-1),""))</f>
        <v>-0.091</v>
      </c>
      <c r="F11" s="284" t="str">
        <f t="shared" si="1"/>
        <v>是</v>
      </c>
    </row>
    <row r="12" customFormat="1" ht="32.1" customHeight="1" spans="1:6">
      <c r="A12" s="469" t="s">
        <v>25</v>
      </c>
      <c r="B12" s="470" t="s">
        <v>26</v>
      </c>
      <c r="C12" s="471">
        <v>8436</v>
      </c>
      <c r="D12" s="472">
        <v>8000</v>
      </c>
      <c r="E12" s="316">
        <f>IF(C12&gt;0,D12/C12-1,IF(C12&lt;0,-(D12/C12-1),""))</f>
        <v>-0.052</v>
      </c>
      <c r="F12" s="284" t="str">
        <f t="shared" si="1"/>
        <v>是</v>
      </c>
    </row>
    <row r="13" customFormat="1" ht="32.1" customHeight="1" spans="1:6">
      <c r="A13" s="469" t="s">
        <v>27</v>
      </c>
      <c r="B13" s="470" t="s">
        <v>28</v>
      </c>
      <c r="C13" s="471">
        <v>950</v>
      </c>
      <c r="D13" s="472">
        <v>200</v>
      </c>
      <c r="E13" s="316">
        <f>IF(C13&gt;0,D13/C13-1,IF(C13&lt;0,-(D13/C13-1),""))</f>
        <v>-0.789</v>
      </c>
      <c r="F13" s="284" t="str">
        <f t="shared" si="1"/>
        <v>是</v>
      </c>
    </row>
    <row r="14" customFormat="1" ht="32.1" customHeight="1" spans="1:6">
      <c r="A14" s="469" t="s">
        <v>29</v>
      </c>
      <c r="B14" s="470" t="s">
        <v>30</v>
      </c>
      <c r="C14" s="471">
        <v>4800</v>
      </c>
      <c r="D14" s="472">
        <v>3600</v>
      </c>
      <c r="E14" s="316">
        <f>IF(C14&gt;0,D14/C14-1,IF(C14&lt;0,-(D14/C14-1),""))</f>
        <v>-0.25</v>
      </c>
      <c r="F14" s="284" t="str">
        <f t="shared" si="1"/>
        <v>是</v>
      </c>
    </row>
    <row r="15" ht="32.1" customHeight="1" spans="1:6">
      <c r="A15" s="348" t="s">
        <v>31</v>
      </c>
      <c r="B15" s="468" t="s">
        <v>32</v>
      </c>
      <c r="C15" s="129">
        <v>0</v>
      </c>
      <c r="D15" s="351"/>
      <c r="E15" s="485"/>
      <c r="F15" s="284" t="str">
        <f t="shared" si="1"/>
        <v>否</v>
      </c>
    </row>
    <row r="16" customFormat="1" ht="32.1" customHeight="1" spans="1:6">
      <c r="A16" s="469" t="s">
        <v>33</v>
      </c>
      <c r="B16" s="470" t="s">
        <v>34</v>
      </c>
      <c r="C16" s="471">
        <v>110</v>
      </c>
      <c r="D16" s="472">
        <v>200</v>
      </c>
      <c r="E16" s="316">
        <f>IF(C16&gt;0,D16/C16-1,IF(C16&lt;0,-(D16/C16-1),""))</f>
        <v>0.818</v>
      </c>
      <c r="F16" s="284" t="str">
        <f t="shared" si="1"/>
        <v>是</v>
      </c>
    </row>
    <row r="17" customFormat="1" ht="32.1" customHeight="1" spans="1:6">
      <c r="A17" s="469" t="s">
        <v>35</v>
      </c>
      <c r="B17" s="470" t="s">
        <v>36</v>
      </c>
      <c r="C17" s="471">
        <v>0</v>
      </c>
      <c r="D17" s="472"/>
      <c r="E17" s="316" t="str">
        <f>IF(C17&gt;0,D17/C17-1,IF(C17&lt;0,-(D17/C17-1),""))</f>
        <v/>
      </c>
      <c r="F17" s="284" t="str">
        <f t="shared" si="1"/>
        <v>否</v>
      </c>
    </row>
    <row r="18" customFormat="1" ht="32.1" customHeight="1" spans="1:6">
      <c r="A18" s="469" t="s">
        <v>37</v>
      </c>
      <c r="B18" s="470" t="s">
        <v>38</v>
      </c>
      <c r="C18" s="471">
        <v>2800</v>
      </c>
      <c r="D18" s="472">
        <v>2200</v>
      </c>
      <c r="E18" s="316">
        <f>IF(C18&gt;0,D18/C18-1,IF(C18&lt;0,-(D18/C18-1),""))</f>
        <v>-0.214</v>
      </c>
      <c r="F18" s="284" t="str">
        <f t="shared" si="1"/>
        <v>是</v>
      </c>
    </row>
    <row r="19" customFormat="1" ht="32.1" customHeight="1" spans="1:6">
      <c r="A19" s="518" t="s">
        <v>133</v>
      </c>
      <c r="B19" s="470" t="s">
        <v>40</v>
      </c>
      <c r="C19" s="471">
        <v>0</v>
      </c>
      <c r="D19" s="472"/>
      <c r="E19" s="316" t="str">
        <f t="shared" ref="E19:E40" si="2">IF(C19&gt;0,D19/C19-1,IF(C19&lt;0,-(D19/C19-1),""))</f>
        <v/>
      </c>
      <c r="F19" s="284" t="str">
        <f t="shared" si="1"/>
        <v>否</v>
      </c>
    </row>
    <row r="20" ht="32.1" customHeight="1" spans="1:6">
      <c r="A20" s="345" t="s">
        <v>41</v>
      </c>
      <c r="B20" s="467" t="s">
        <v>42</v>
      </c>
      <c r="C20" s="111">
        <v>160157</v>
      </c>
      <c r="D20" s="445">
        <v>150346</v>
      </c>
      <c r="E20" s="316">
        <f t="shared" si="2"/>
        <v>-0.061</v>
      </c>
      <c r="F20" s="284" t="str">
        <f t="shared" si="1"/>
        <v>是</v>
      </c>
    </row>
    <row r="21" ht="32.1" customHeight="1" spans="1:6">
      <c r="A21" s="473" t="s">
        <v>43</v>
      </c>
      <c r="B21" s="468" t="s">
        <v>44</v>
      </c>
      <c r="C21" s="129">
        <v>46970</v>
      </c>
      <c r="D21" s="351">
        <v>44536</v>
      </c>
      <c r="E21" s="316">
        <f t="shared" si="2"/>
        <v>-0.052</v>
      </c>
      <c r="F21" s="284" t="str">
        <f t="shared" si="1"/>
        <v>是</v>
      </c>
    </row>
    <row r="22" ht="32.1" customHeight="1" spans="1:6">
      <c r="A22" s="348" t="s">
        <v>45</v>
      </c>
      <c r="B22" s="474" t="s">
        <v>46</v>
      </c>
      <c r="C22" s="129">
        <v>51322</v>
      </c>
      <c r="D22" s="351">
        <v>67011</v>
      </c>
      <c r="E22" s="316">
        <f t="shared" si="2"/>
        <v>0.306</v>
      </c>
      <c r="F22" s="284" t="str">
        <f t="shared" si="1"/>
        <v>是</v>
      </c>
    </row>
    <row r="23" ht="32.1" customHeight="1" spans="1:6">
      <c r="A23" s="348" t="s">
        <v>47</v>
      </c>
      <c r="B23" s="468" t="s">
        <v>48</v>
      </c>
      <c r="C23" s="129">
        <v>10000</v>
      </c>
      <c r="D23" s="351">
        <v>14753</v>
      </c>
      <c r="E23" s="316">
        <f t="shared" si="2"/>
        <v>0.475</v>
      </c>
      <c r="F23" s="284" t="str">
        <f t="shared" si="1"/>
        <v>是</v>
      </c>
    </row>
    <row r="24" ht="32.1" customHeight="1" spans="1:6">
      <c r="A24" s="348" t="s">
        <v>49</v>
      </c>
      <c r="B24" s="468" t="s">
        <v>50</v>
      </c>
      <c r="C24" s="129">
        <v>0</v>
      </c>
      <c r="D24" s="351">
        <v>0</v>
      </c>
      <c r="E24" s="316" t="str">
        <f t="shared" si="2"/>
        <v/>
      </c>
      <c r="F24" s="284" t="str">
        <f t="shared" si="1"/>
        <v>否</v>
      </c>
    </row>
    <row r="25" ht="32.1" customHeight="1" spans="1:6">
      <c r="A25" s="348" t="s">
        <v>51</v>
      </c>
      <c r="B25" s="468" t="s">
        <v>52</v>
      </c>
      <c r="C25" s="129">
        <v>32418</v>
      </c>
      <c r="D25" s="351">
        <v>7321</v>
      </c>
      <c r="E25" s="316">
        <f t="shared" si="2"/>
        <v>-0.774</v>
      </c>
      <c r="F25" s="284" t="str">
        <f t="shared" si="1"/>
        <v>是</v>
      </c>
    </row>
    <row r="26" customFormat="1" ht="32.1" customHeight="1" spans="1:6">
      <c r="A26" s="469" t="s">
        <v>53</v>
      </c>
      <c r="B26" s="470" t="s">
        <v>54</v>
      </c>
      <c r="C26" s="471">
        <v>0</v>
      </c>
      <c r="D26" s="472">
        <v>0</v>
      </c>
      <c r="E26" s="316" t="str">
        <f t="shared" si="2"/>
        <v/>
      </c>
      <c r="F26" s="284" t="str">
        <f t="shared" si="1"/>
        <v>否</v>
      </c>
    </row>
    <row r="27" ht="32.1" customHeight="1" spans="1:6">
      <c r="A27" s="348" t="s">
        <v>55</v>
      </c>
      <c r="B27" s="468" t="s">
        <v>56</v>
      </c>
      <c r="C27" s="129">
        <v>18847</v>
      </c>
      <c r="D27" s="351">
        <v>16710</v>
      </c>
      <c r="E27" s="316">
        <f t="shared" si="2"/>
        <v>-0.113</v>
      </c>
      <c r="F27" s="284" t="str">
        <f t="shared" si="1"/>
        <v>是</v>
      </c>
    </row>
    <row r="28" ht="32.1" customHeight="1" spans="1:6">
      <c r="A28" s="348" t="s">
        <v>57</v>
      </c>
      <c r="B28" s="468" t="s">
        <v>58</v>
      </c>
      <c r="C28" s="129">
        <v>600</v>
      </c>
      <c r="D28" s="351">
        <v>15</v>
      </c>
      <c r="E28" s="316">
        <f t="shared" si="2"/>
        <v>-0.975</v>
      </c>
      <c r="F28" s="284" t="str">
        <f t="shared" si="1"/>
        <v>是</v>
      </c>
    </row>
    <row r="29" ht="32.1" customHeight="1" spans="1:6">
      <c r="A29" s="348"/>
      <c r="B29" s="468"/>
      <c r="C29" s="129"/>
      <c r="D29" s="351"/>
      <c r="E29" s="316" t="str">
        <f t="shared" si="2"/>
        <v/>
      </c>
      <c r="F29" s="284" t="str">
        <f t="shared" si="1"/>
        <v>是</v>
      </c>
    </row>
    <row r="30" s="337" customFormat="1" ht="32.1" customHeight="1" spans="1:6">
      <c r="A30" s="475"/>
      <c r="B30" s="476" t="s">
        <v>134</v>
      </c>
      <c r="C30" s="111">
        <v>636757</v>
      </c>
      <c r="D30" s="445">
        <v>680346</v>
      </c>
      <c r="E30" s="316">
        <f t="shared" si="2"/>
        <v>0.068</v>
      </c>
      <c r="F30" s="284" t="str">
        <f t="shared" si="1"/>
        <v>是</v>
      </c>
    </row>
    <row r="31" ht="32.1" customHeight="1" spans="1:6">
      <c r="A31" s="345">
        <v>105</v>
      </c>
      <c r="B31" s="196" t="s">
        <v>60</v>
      </c>
      <c r="C31" s="129">
        <v>534200</v>
      </c>
      <c r="D31" s="445">
        <v>556400</v>
      </c>
      <c r="E31" s="316">
        <f t="shared" si="2"/>
        <v>0.042</v>
      </c>
      <c r="F31" s="284" t="str">
        <f t="shared" si="1"/>
        <v>是</v>
      </c>
    </row>
    <row r="32" ht="32.1" customHeight="1" spans="1:6">
      <c r="A32" s="477">
        <v>110</v>
      </c>
      <c r="B32" s="478" t="s">
        <v>61</v>
      </c>
      <c r="C32" s="111">
        <v>863544</v>
      </c>
      <c r="D32" s="445">
        <v>1232331</v>
      </c>
      <c r="E32" s="316">
        <f t="shared" si="2"/>
        <v>0.427</v>
      </c>
      <c r="F32" s="284" t="str">
        <f t="shared" si="1"/>
        <v>是</v>
      </c>
    </row>
    <row r="33" ht="32.1" customHeight="1" spans="1:6">
      <c r="A33" s="376">
        <v>11001</v>
      </c>
      <c r="B33" s="324" t="s">
        <v>62</v>
      </c>
      <c r="C33" s="129">
        <v>-82206</v>
      </c>
      <c r="D33" s="351">
        <v>-92511</v>
      </c>
      <c r="E33" s="316">
        <f t="shared" si="2"/>
        <v>-0.125</v>
      </c>
      <c r="F33" s="284" t="str">
        <f t="shared" si="1"/>
        <v>是</v>
      </c>
    </row>
    <row r="34" ht="32.1" customHeight="1" spans="1:6">
      <c r="A34" s="376"/>
      <c r="B34" s="324" t="s">
        <v>63</v>
      </c>
      <c r="C34" s="129">
        <v>945750</v>
      </c>
      <c r="D34" s="351">
        <v>1055359</v>
      </c>
      <c r="E34" s="316">
        <f t="shared" si="2"/>
        <v>0.116</v>
      </c>
      <c r="F34" s="284" t="str">
        <f t="shared" si="1"/>
        <v>是</v>
      </c>
    </row>
    <row r="35" ht="32.1" customHeight="1" spans="1:6">
      <c r="A35" s="376">
        <v>11006</v>
      </c>
      <c r="B35" s="324" t="s">
        <v>135</v>
      </c>
      <c r="C35" s="129">
        <v>190000</v>
      </c>
      <c r="D35" s="351">
        <v>190000</v>
      </c>
      <c r="E35" s="316">
        <f t="shared" si="2"/>
        <v>0</v>
      </c>
      <c r="F35" s="284" t="str">
        <f t="shared" si="1"/>
        <v>是</v>
      </c>
    </row>
    <row r="36" ht="32.1" customHeight="1" spans="1:6">
      <c r="A36" s="376">
        <v>11008</v>
      </c>
      <c r="B36" s="324" t="s">
        <v>64</v>
      </c>
      <c r="C36" s="129">
        <v>51936</v>
      </c>
      <c r="D36" s="351"/>
      <c r="E36" s="316">
        <f t="shared" si="2"/>
        <v>-1</v>
      </c>
      <c r="F36" s="284" t="str">
        <f t="shared" si="1"/>
        <v>是</v>
      </c>
    </row>
    <row r="37" ht="32.1" customHeight="1" spans="1:6">
      <c r="A37" s="376">
        <v>11009</v>
      </c>
      <c r="B37" s="324" t="s">
        <v>65</v>
      </c>
      <c r="C37" s="129">
        <v>200710</v>
      </c>
      <c r="D37" s="351">
        <v>79483</v>
      </c>
      <c r="E37" s="316">
        <f t="shared" si="2"/>
        <v>-0.604</v>
      </c>
      <c r="F37" s="284" t="str">
        <f t="shared" si="1"/>
        <v>是</v>
      </c>
    </row>
    <row r="38" s="462" customFormat="1" ht="32.1" customHeight="1" spans="1:6">
      <c r="A38" s="479">
        <v>11013</v>
      </c>
      <c r="B38" s="480" t="s">
        <v>66</v>
      </c>
      <c r="C38" s="471">
        <v>0</v>
      </c>
      <c r="D38" s="472"/>
      <c r="E38" s="316" t="str">
        <f t="shared" si="2"/>
        <v/>
      </c>
      <c r="F38" s="284" t="str">
        <f t="shared" si="1"/>
        <v>否</v>
      </c>
    </row>
    <row r="39" s="463" customFormat="1" ht="32.1" customHeight="1" spans="1:6">
      <c r="A39" s="376">
        <v>11015</v>
      </c>
      <c r="B39" s="329" t="s">
        <v>68</v>
      </c>
      <c r="C39" s="129"/>
      <c r="D39" s="351"/>
      <c r="E39" s="316" t="str">
        <f t="shared" si="2"/>
        <v/>
      </c>
      <c r="F39" s="284" t="str">
        <f t="shared" si="1"/>
        <v>否</v>
      </c>
    </row>
    <row r="40" ht="32.1" customHeight="1" spans="1:6">
      <c r="A40" s="481"/>
      <c r="B40" s="482" t="s">
        <v>69</v>
      </c>
      <c r="C40" s="111">
        <v>2287147</v>
      </c>
      <c r="D40" s="445">
        <v>2469077</v>
      </c>
      <c r="E40" s="316">
        <f t="shared" si="2"/>
        <v>0.08</v>
      </c>
      <c r="F40" s="284" t="str">
        <f t="shared" si="1"/>
        <v>是</v>
      </c>
    </row>
    <row r="41" spans="4:4">
      <c r="D41" s="483"/>
    </row>
    <row r="42" spans="4:4">
      <c r="D42" s="483"/>
    </row>
    <row r="43" spans="4:4">
      <c r="D43" s="483"/>
    </row>
    <row r="44" spans="4:4">
      <c r="D44" s="483"/>
    </row>
  </sheetData>
  <autoFilter ref="A3:F4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1" stopIfTrue="1">
      <formula>"len($A:$A)=3"</formula>
    </cfRule>
    <cfRule type="expression" dxfId="1" priority="2"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D32 C38:C39">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zoomScale="90" zoomScaleNormal="90" workbookViewId="0">
      <selection activeCell="A12" sqref="A12:F12"/>
    </sheetView>
  </sheetViews>
  <sheetFormatPr defaultColWidth="8.88333333333333" defaultRowHeight="14.25" outlineLevelCol="5"/>
  <cols>
    <col min="1" max="1" width="8.88333333333333" style="23"/>
    <col min="2" max="2" width="49.3333333333333" style="23" customWidth="1"/>
    <col min="3" max="6" width="20.6666666666667" style="23" customWidth="1"/>
    <col min="7" max="16384" width="8.88333333333333" style="23"/>
  </cols>
  <sheetData>
    <row r="1" spans="1:1">
      <c r="A1" s="35"/>
    </row>
    <row r="2" ht="45" customHeight="1" spans="1:6">
      <c r="A2" s="24" t="s">
        <v>3380</v>
      </c>
      <c r="B2" s="24"/>
      <c r="C2" s="24"/>
      <c r="D2" s="24"/>
      <c r="E2" s="24"/>
      <c r="F2" s="24"/>
    </row>
    <row r="3" s="21" customFormat="1" ht="18" customHeight="1" spans="2:6">
      <c r="B3" s="36" t="s">
        <v>3294</v>
      </c>
      <c r="C3" s="37"/>
      <c r="D3" s="37"/>
      <c r="E3" s="37"/>
      <c r="F3" s="37"/>
    </row>
    <row r="4" s="21" customFormat="1" ht="30" customHeight="1" spans="1:6">
      <c r="A4" s="27" t="s">
        <v>4</v>
      </c>
      <c r="B4" s="27"/>
      <c r="C4" s="28" t="s">
        <v>3300</v>
      </c>
      <c r="D4" s="28" t="s">
        <v>3350</v>
      </c>
      <c r="E4" s="28" t="s">
        <v>3351</v>
      </c>
      <c r="F4" s="28" t="s">
        <v>3381</v>
      </c>
    </row>
    <row r="5" s="21" customFormat="1" ht="30" customHeight="1" spans="1:6">
      <c r="A5" s="38" t="s">
        <v>3382</v>
      </c>
      <c r="B5" s="38"/>
      <c r="C5" s="30" t="s">
        <v>3301</v>
      </c>
      <c r="D5" s="39"/>
      <c r="E5" s="39"/>
      <c r="F5" s="39"/>
    </row>
    <row r="6" s="21" customFormat="1" ht="30" customHeight="1" spans="1:6">
      <c r="A6" s="40" t="s">
        <v>3383</v>
      </c>
      <c r="B6" s="40"/>
      <c r="C6" s="30" t="s">
        <v>3302</v>
      </c>
      <c r="D6" s="39"/>
      <c r="E6" s="39"/>
      <c r="F6" s="39"/>
    </row>
    <row r="7" s="21" customFormat="1" ht="30" customHeight="1" spans="1:6">
      <c r="A7" s="40" t="s">
        <v>3384</v>
      </c>
      <c r="B7" s="40"/>
      <c r="C7" s="30" t="s">
        <v>3303</v>
      </c>
      <c r="D7" s="39"/>
      <c r="E7" s="39"/>
      <c r="F7" s="39"/>
    </row>
    <row r="8" s="21" customFormat="1" ht="30" customHeight="1" spans="1:6">
      <c r="A8" s="41" t="s">
        <v>3385</v>
      </c>
      <c r="B8" s="41"/>
      <c r="C8" s="30" t="s">
        <v>3304</v>
      </c>
      <c r="D8" s="39">
        <f>D9+D10</f>
        <v>0</v>
      </c>
      <c r="E8" s="39">
        <f>E9+E10</f>
        <v>0</v>
      </c>
      <c r="F8" s="39">
        <f>F9+F10</f>
        <v>0</v>
      </c>
    </row>
    <row r="9" s="21" customFormat="1" ht="30" customHeight="1" spans="1:6">
      <c r="A9" s="40" t="s">
        <v>3383</v>
      </c>
      <c r="B9" s="40"/>
      <c r="C9" s="30" t="s">
        <v>3305</v>
      </c>
      <c r="D9" s="39">
        <v>0</v>
      </c>
      <c r="E9" s="39">
        <v>0</v>
      </c>
      <c r="F9" s="39">
        <v>0</v>
      </c>
    </row>
    <row r="10" s="21" customFormat="1" ht="30" customHeight="1" spans="1:6">
      <c r="A10" s="40" t="s">
        <v>3384</v>
      </c>
      <c r="B10" s="40"/>
      <c r="C10" s="30" t="s">
        <v>3306</v>
      </c>
      <c r="D10" s="39">
        <v>0</v>
      </c>
      <c r="E10" s="39">
        <v>0</v>
      </c>
      <c r="F10" s="39">
        <v>0</v>
      </c>
    </row>
    <row r="11" s="22" customFormat="1" ht="40.95" customHeight="1" spans="1:6">
      <c r="A11" s="33" t="s">
        <v>3386</v>
      </c>
      <c r="B11" s="33"/>
      <c r="C11" s="33"/>
      <c r="D11" s="33"/>
      <c r="E11" s="33"/>
      <c r="F11" s="33"/>
    </row>
    <row r="12" ht="43.2" customHeight="1" spans="1:6">
      <c r="A12" s="34" t="s">
        <v>3387</v>
      </c>
      <c r="B12" s="34"/>
      <c r="C12" s="34"/>
      <c r="D12" s="34"/>
      <c r="E12" s="34"/>
      <c r="F12" s="34"/>
    </row>
    <row r="14" ht="18.75" spans="1:1">
      <c r="A14" s="42"/>
    </row>
    <row r="15" ht="19.05" customHeight="1" spans="1:1">
      <c r="A15" s="43"/>
    </row>
    <row r="16" ht="28.95" customHeight="1"/>
    <row r="17" ht="28.95" customHeight="1"/>
    <row r="18" ht="28.95" customHeight="1"/>
    <row r="19" ht="28.95" customHeight="1"/>
    <row r="20" ht="30" customHeight="1" spans="1:1">
      <c r="A20" s="43"/>
    </row>
  </sheetData>
  <mergeCells count="10">
    <mergeCell ref="A2:F2"/>
    <mergeCell ref="B3:F3"/>
    <mergeCell ref="A4:B4"/>
    <mergeCell ref="A6:B6"/>
    <mergeCell ref="A7:B7"/>
    <mergeCell ref="A8:B8"/>
    <mergeCell ref="A9:B9"/>
    <mergeCell ref="A10:B10"/>
    <mergeCell ref="A11:F11"/>
    <mergeCell ref="A12:F12"/>
  </mergeCells>
  <printOptions horizontalCentered="1"/>
  <pageMargins left="0.708333333333333" right="0.708333333333333" top="1.10208333333333" bottom="0.751388888888889" header="0.306944444444444" footer="0.306944444444444"/>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9" sqref="A9:F10"/>
    </sheetView>
  </sheetViews>
  <sheetFormatPr defaultColWidth="8.88333333333333" defaultRowHeight="14.25" outlineLevelCol="5"/>
  <cols>
    <col min="1" max="1" width="8.88333333333333" style="23"/>
    <col min="2" max="6" width="24.2166666666667" style="23" customWidth="1"/>
    <col min="7" max="16384" width="8.88333333333333" style="23"/>
  </cols>
  <sheetData>
    <row r="1" ht="24" customHeight="1"/>
    <row r="2" ht="27" spans="1:6">
      <c r="A2" s="24" t="s">
        <v>3388</v>
      </c>
      <c r="B2" s="25"/>
      <c r="C2" s="25"/>
      <c r="D2" s="25"/>
      <c r="E2" s="25"/>
      <c r="F2" s="25"/>
    </row>
    <row r="3" ht="22.95" customHeight="1" spans="1:6">
      <c r="A3" s="26" t="s">
        <v>3294</v>
      </c>
      <c r="B3" s="26"/>
      <c r="C3" s="26"/>
      <c r="D3" s="26"/>
      <c r="E3" s="26"/>
      <c r="F3" s="26"/>
    </row>
    <row r="4" s="21" customFormat="1" ht="30" customHeight="1" spans="1:6">
      <c r="A4" s="27" t="s">
        <v>3389</v>
      </c>
      <c r="B4" s="28" t="s">
        <v>3231</v>
      </c>
      <c r="C4" s="28" t="s">
        <v>3390</v>
      </c>
      <c r="D4" s="28" t="s">
        <v>3391</v>
      </c>
      <c r="E4" s="28" t="s">
        <v>3392</v>
      </c>
      <c r="F4" s="28" t="s">
        <v>3393</v>
      </c>
    </row>
    <row r="5" s="21" customFormat="1" ht="45" customHeight="1" spans="1:6">
      <c r="A5" s="29">
        <v>1</v>
      </c>
      <c r="B5" s="30"/>
      <c r="C5" s="31" t="s">
        <v>3394</v>
      </c>
      <c r="D5" s="32"/>
      <c r="E5" s="32" t="s">
        <v>3395</v>
      </c>
      <c r="F5" s="32"/>
    </row>
    <row r="6" s="21" customFormat="1" ht="45" customHeight="1" spans="1:6">
      <c r="A6" s="29">
        <v>2</v>
      </c>
      <c r="B6" s="30"/>
      <c r="C6" s="31"/>
      <c r="D6" s="32"/>
      <c r="E6" s="32"/>
      <c r="F6" s="32"/>
    </row>
    <row r="7" s="21" customFormat="1" ht="45" customHeight="1" spans="1:6">
      <c r="A7" s="29" t="s">
        <v>3396</v>
      </c>
      <c r="B7" s="30"/>
      <c r="C7" s="31"/>
      <c r="D7" s="32"/>
      <c r="E7" s="32"/>
      <c r="F7" s="32"/>
    </row>
    <row r="8" s="22" customFormat="1" ht="33" customHeight="1" spans="1:6">
      <c r="A8" s="33" t="s">
        <v>3397</v>
      </c>
      <c r="B8" s="33"/>
      <c r="C8" s="33"/>
      <c r="D8" s="33"/>
      <c r="E8" s="33"/>
      <c r="F8" s="33"/>
    </row>
    <row r="9" spans="1:6">
      <c r="A9" s="34" t="s">
        <v>3398</v>
      </c>
      <c r="B9" s="34"/>
      <c r="C9" s="34"/>
      <c r="D9" s="34"/>
      <c r="E9" s="34"/>
      <c r="F9" s="34"/>
    </row>
    <row r="10" spans="1:6">
      <c r="A10" s="34"/>
      <c r="B10" s="34"/>
      <c r="C10" s="34"/>
      <c r="D10" s="34"/>
      <c r="E10" s="34"/>
      <c r="F10" s="34"/>
    </row>
  </sheetData>
  <mergeCells count="9">
    <mergeCell ref="A2:F2"/>
    <mergeCell ref="A3:F3"/>
    <mergeCell ref="A8:F8"/>
    <mergeCell ref="B5:B7"/>
    <mergeCell ref="C5:C7"/>
    <mergeCell ref="D5:D7"/>
    <mergeCell ref="E5:E7"/>
    <mergeCell ref="F5:F7"/>
    <mergeCell ref="A9:F10"/>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4"/>
  <sheetViews>
    <sheetView view="pageBreakPreview" zoomScale="60" zoomScaleNormal="60" workbookViewId="0">
      <selection activeCell="K9" sqref="K9"/>
    </sheetView>
  </sheetViews>
  <sheetFormatPr defaultColWidth="8" defaultRowHeight="12.75"/>
  <cols>
    <col min="1" max="1" width="11.2166666666667" style="9" customWidth="1"/>
    <col min="2" max="2" width="42.4416666666667" style="9" customWidth="1"/>
    <col min="3" max="3" width="7.88333333333333" style="9" customWidth="1"/>
    <col min="4" max="4" width="9.55833333333333" style="9" customWidth="1"/>
    <col min="5" max="5" width="24.1083333333333" style="9" customWidth="1"/>
    <col min="6" max="9" width="7.775" style="9" customWidth="1"/>
    <col min="10" max="11" width="56.6666666666667" style="9" customWidth="1"/>
    <col min="12" max="16384" width="8" style="9"/>
  </cols>
  <sheetData>
    <row r="2" ht="39" customHeight="1" spans="1:10">
      <c r="A2" s="10" t="s">
        <v>3399</v>
      </c>
      <c r="B2" s="10"/>
      <c r="C2" s="10"/>
      <c r="D2" s="10"/>
      <c r="E2" s="10"/>
      <c r="F2" s="10"/>
      <c r="G2" s="10"/>
      <c r="H2" s="10"/>
      <c r="I2" s="10"/>
      <c r="J2" s="10"/>
    </row>
    <row r="3" ht="22.95" customHeight="1" spans="1:1">
      <c r="A3" s="11" t="s">
        <v>67</v>
      </c>
    </row>
    <row r="4" s="7" customFormat="1" ht="60" customHeight="1" spans="1:10">
      <c r="A4" s="12" t="s">
        <v>3400</v>
      </c>
      <c r="B4" s="12" t="s">
        <v>3401</v>
      </c>
      <c r="C4" s="12" t="s">
        <v>3402</v>
      </c>
      <c r="D4" s="12" t="s">
        <v>3403</v>
      </c>
      <c r="E4" s="12" t="s">
        <v>3404</v>
      </c>
      <c r="F4" s="12" t="s">
        <v>3405</v>
      </c>
      <c r="G4" s="12" t="s">
        <v>3406</v>
      </c>
      <c r="H4" s="12" t="s">
        <v>3407</v>
      </c>
      <c r="I4" s="12" t="s">
        <v>3408</v>
      </c>
      <c r="J4" s="12" t="s">
        <v>3409</v>
      </c>
    </row>
    <row r="5" ht="22.2" customHeight="1" spans="1:10">
      <c r="A5" s="13">
        <v>1</v>
      </c>
      <c r="B5" s="13">
        <v>2</v>
      </c>
      <c r="C5" s="13">
        <v>3</v>
      </c>
      <c r="D5" s="13">
        <v>4</v>
      </c>
      <c r="E5" s="13">
        <v>5</v>
      </c>
      <c r="F5" s="13">
        <v>6</v>
      </c>
      <c r="G5" s="13">
        <v>7</v>
      </c>
      <c r="H5" s="13">
        <v>8</v>
      </c>
      <c r="I5" s="13">
        <v>9</v>
      </c>
      <c r="J5" s="13">
        <v>10</v>
      </c>
    </row>
    <row r="6" ht="30" customHeight="1" spans="1:10">
      <c r="A6" s="14" t="s">
        <v>3410</v>
      </c>
      <c r="B6" s="15"/>
      <c r="C6" s="15"/>
      <c r="D6" s="15"/>
      <c r="E6" s="15"/>
      <c r="F6" s="15"/>
      <c r="G6" s="15"/>
      <c r="H6" s="15"/>
      <c r="I6" s="15"/>
      <c r="J6" s="20"/>
    </row>
    <row r="7" ht="70.05" customHeight="1" spans="1:10">
      <c r="A7" s="16" t="s">
        <v>3411</v>
      </c>
      <c r="B7" s="17" t="s">
        <v>3412</v>
      </c>
      <c r="C7" s="13" t="s">
        <v>3413</v>
      </c>
      <c r="D7" s="13" t="s">
        <v>3414</v>
      </c>
      <c r="E7" s="13" t="s">
        <v>3415</v>
      </c>
      <c r="F7" s="13" t="s">
        <v>3416</v>
      </c>
      <c r="G7" s="13" t="s">
        <v>3417</v>
      </c>
      <c r="H7" s="13" t="s">
        <v>3418</v>
      </c>
      <c r="I7" s="13" t="s">
        <v>3419</v>
      </c>
      <c r="J7" s="13" t="s">
        <v>3420</v>
      </c>
    </row>
    <row r="8" ht="70.05" customHeight="1" spans="1:10">
      <c r="A8" s="18"/>
      <c r="B8" s="19"/>
      <c r="C8" s="13" t="s">
        <v>3413</v>
      </c>
      <c r="D8" s="13" t="s">
        <v>3414</v>
      </c>
      <c r="E8" s="13" t="s">
        <v>3421</v>
      </c>
      <c r="F8" s="13" t="s">
        <v>3416</v>
      </c>
      <c r="G8" s="13" t="s">
        <v>3417</v>
      </c>
      <c r="H8" s="13" t="s">
        <v>3422</v>
      </c>
      <c r="I8" s="13" t="s">
        <v>3419</v>
      </c>
      <c r="J8" s="13" t="s">
        <v>3420</v>
      </c>
    </row>
    <row r="9" s="8" customFormat="1" ht="70.05" customHeight="1" spans="1:10">
      <c r="A9" s="18"/>
      <c r="B9" s="19"/>
      <c r="C9" s="13" t="s">
        <v>3413</v>
      </c>
      <c r="D9" s="13" t="s">
        <v>3423</v>
      </c>
      <c r="E9" s="13" t="s">
        <v>3424</v>
      </c>
      <c r="F9" s="13" t="s">
        <v>3425</v>
      </c>
      <c r="G9" s="13" t="s">
        <v>3426</v>
      </c>
      <c r="H9" s="13" t="s">
        <v>3427</v>
      </c>
      <c r="I9" s="13" t="s">
        <v>3419</v>
      </c>
      <c r="J9" s="13" t="s">
        <v>3428</v>
      </c>
    </row>
    <row r="10" ht="70.05" customHeight="1" spans="1:10">
      <c r="A10" s="18"/>
      <c r="B10" s="19"/>
      <c r="C10" s="13" t="s">
        <v>3413</v>
      </c>
      <c r="D10" s="13" t="s">
        <v>3429</v>
      </c>
      <c r="E10" s="13" t="s">
        <v>3430</v>
      </c>
      <c r="F10" s="13" t="s">
        <v>3416</v>
      </c>
      <c r="G10" s="13" t="s">
        <v>3431</v>
      </c>
      <c r="H10" s="13" t="s">
        <v>3432</v>
      </c>
      <c r="I10" s="13" t="s">
        <v>3419</v>
      </c>
      <c r="J10" s="13" t="s">
        <v>3433</v>
      </c>
    </row>
    <row r="11" ht="70.05" customHeight="1" spans="1:10">
      <c r="A11" s="18"/>
      <c r="B11" s="19"/>
      <c r="C11" s="13" t="s">
        <v>3413</v>
      </c>
      <c r="D11" s="13" t="s">
        <v>3429</v>
      </c>
      <c r="E11" s="13" t="s">
        <v>3434</v>
      </c>
      <c r="F11" s="13" t="s">
        <v>3416</v>
      </c>
      <c r="G11" s="13" t="s">
        <v>3435</v>
      </c>
      <c r="H11" s="13" t="s">
        <v>3432</v>
      </c>
      <c r="I11" s="13" t="s">
        <v>3419</v>
      </c>
      <c r="J11" s="13" t="s">
        <v>3433</v>
      </c>
    </row>
    <row r="12" ht="70.05" customHeight="1" spans="1:10">
      <c r="A12" s="18"/>
      <c r="B12" s="19"/>
      <c r="C12" s="13" t="s">
        <v>3413</v>
      </c>
      <c r="D12" s="13" t="s">
        <v>3429</v>
      </c>
      <c r="E12" s="13" t="s">
        <v>3436</v>
      </c>
      <c r="F12" s="13" t="s">
        <v>3416</v>
      </c>
      <c r="G12" s="13" t="s">
        <v>3417</v>
      </c>
      <c r="H12" s="13" t="s">
        <v>3432</v>
      </c>
      <c r="I12" s="13" t="s">
        <v>3419</v>
      </c>
      <c r="J12" s="13" t="s">
        <v>3433</v>
      </c>
    </row>
    <row r="13" ht="70.05" customHeight="1" spans="1:10">
      <c r="A13" s="18"/>
      <c r="B13" s="19"/>
      <c r="C13" s="13" t="s">
        <v>3413</v>
      </c>
      <c r="D13" s="13" t="s">
        <v>3429</v>
      </c>
      <c r="E13" s="13" t="s">
        <v>3437</v>
      </c>
      <c r="F13" s="13" t="s">
        <v>3416</v>
      </c>
      <c r="G13" s="13" t="s">
        <v>3438</v>
      </c>
      <c r="H13" s="13" t="s">
        <v>3432</v>
      </c>
      <c r="I13" s="13" t="s">
        <v>3419</v>
      </c>
      <c r="J13" s="13" t="s">
        <v>3439</v>
      </c>
    </row>
    <row r="14" ht="70.05" customHeight="1" spans="1:10">
      <c r="A14" s="18"/>
      <c r="B14" s="19"/>
      <c r="C14" s="13" t="s">
        <v>3440</v>
      </c>
      <c r="D14" s="13" t="s">
        <v>3441</v>
      </c>
      <c r="E14" s="13" t="s">
        <v>3442</v>
      </c>
      <c r="F14" s="13" t="s">
        <v>3425</v>
      </c>
      <c r="G14" s="13" t="s">
        <v>3426</v>
      </c>
      <c r="H14" s="13" t="s">
        <v>3427</v>
      </c>
      <c r="I14" s="13" t="s">
        <v>3419</v>
      </c>
      <c r="J14" s="13" t="s">
        <v>3443</v>
      </c>
    </row>
    <row r="15" ht="70.05" customHeight="1" spans="1:10">
      <c r="A15" s="18"/>
      <c r="B15" s="19"/>
      <c r="C15" s="13" t="s">
        <v>3440</v>
      </c>
      <c r="D15" s="13" t="s">
        <v>3441</v>
      </c>
      <c r="E15" s="13" t="s">
        <v>3444</v>
      </c>
      <c r="F15" s="13" t="s">
        <v>3425</v>
      </c>
      <c r="G15" s="13" t="s">
        <v>3426</v>
      </c>
      <c r="H15" s="13" t="s">
        <v>3427</v>
      </c>
      <c r="I15" s="13" t="s">
        <v>3419</v>
      </c>
      <c r="J15" s="13" t="s">
        <v>3445</v>
      </c>
    </row>
    <row r="16" ht="70.05" customHeight="1" spans="1:10">
      <c r="A16" s="18"/>
      <c r="B16" s="19"/>
      <c r="C16" s="13" t="s">
        <v>3446</v>
      </c>
      <c r="D16" s="13" t="s">
        <v>3447</v>
      </c>
      <c r="E16" s="13" t="s">
        <v>3448</v>
      </c>
      <c r="F16" s="13" t="s">
        <v>3416</v>
      </c>
      <c r="G16" s="13" t="s">
        <v>3449</v>
      </c>
      <c r="H16" s="13" t="s">
        <v>3427</v>
      </c>
      <c r="I16" s="13" t="s">
        <v>3419</v>
      </c>
      <c r="J16" s="13" t="s">
        <v>3450</v>
      </c>
    </row>
    <row r="17" ht="30" customHeight="1" spans="1:10">
      <c r="A17" s="14" t="s">
        <v>3451</v>
      </c>
      <c r="B17" s="15"/>
      <c r="C17" s="15"/>
      <c r="D17" s="15"/>
      <c r="E17" s="15"/>
      <c r="F17" s="15"/>
      <c r="G17" s="15"/>
      <c r="H17" s="15"/>
      <c r="I17" s="15"/>
      <c r="J17" s="20"/>
    </row>
    <row r="18" ht="70.05" customHeight="1" spans="1:10">
      <c r="A18" s="16" t="s">
        <v>3452</v>
      </c>
      <c r="B18" s="17" t="s">
        <v>3453</v>
      </c>
      <c r="C18" s="13" t="s">
        <v>3413</v>
      </c>
      <c r="D18" s="13" t="s">
        <v>3414</v>
      </c>
      <c r="E18" s="13" t="s">
        <v>3454</v>
      </c>
      <c r="F18" s="13" t="s">
        <v>3416</v>
      </c>
      <c r="G18" s="13" t="s">
        <v>3455</v>
      </c>
      <c r="H18" s="13" t="s">
        <v>3418</v>
      </c>
      <c r="I18" s="13" t="s">
        <v>3419</v>
      </c>
      <c r="J18" s="13" t="s">
        <v>3456</v>
      </c>
    </row>
    <row r="19" ht="70.05" customHeight="1" spans="1:10">
      <c r="A19" s="18"/>
      <c r="B19" s="19"/>
      <c r="C19" s="13" t="s">
        <v>3413</v>
      </c>
      <c r="D19" s="13" t="s">
        <v>3414</v>
      </c>
      <c r="E19" s="13" t="s">
        <v>3457</v>
      </c>
      <c r="F19" s="13" t="s">
        <v>3416</v>
      </c>
      <c r="G19" s="13" t="s">
        <v>3458</v>
      </c>
      <c r="H19" s="13" t="s">
        <v>3418</v>
      </c>
      <c r="I19" s="13" t="s">
        <v>3419</v>
      </c>
      <c r="J19" s="13" t="s">
        <v>3459</v>
      </c>
    </row>
    <row r="20" ht="70.05" customHeight="1" spans="1:10">
      <c r="A20" s="18"/>
      <c r="B20" s="19"/>
      <c r="C20" s="13" t="s">
        <v>3413</v>
      </c>
      <c r="D20" s="13" t="s">
        <v>3414</v>
      </c>
      <c r="E20" s="13" t="s">
        <v>3460</v>
      </c>
      <c r="F20" s="13" t="s">
        <v>3425</v>
      </c>
      <c r="G20" s="13" t="s">
        <v>3461</v>
      </c>
      <c r="H20" s="13" t="s">
        <v>3422</v>
      </c>
      <c r="I20" s="13" t="s">
        <v>3419</v>
      </c>
      <c r="J20" s="13" t="s">
        <v>3462</v>
      </c>
    </row>
    <row r="21" ht="70.05" customHeight="1" spans="1:10">
      <c r="A21" s="18"/>
      <c r="B21" s="19"/>
      <c r="C21" s="13" t="s">
        <v>3413</v>
      </c>
      <c r="D21" s="13" t="s">
        <v>3423</v>
      </c>
      <c r="E21" s="13" t="s">
        <v>3463</v>
      </c>
      <c r="F21" s="13" t="s">
        <v>3425</v>
      </c>
      <c r="G21" s="13" t="s">
        <v>3426</v>
      </c>
      <c r="H21" s="13" t="s">
        <v>3427</v>
      </c>
      <c r="I21" s="13" t="s">
        <v>3419</v>
      </c>
      <c r="J21" s="13" t="s">
        <v>3464</v>
      </c>
    </row>
    <row r="22" ht="70.05" customHeight="1" spans="1:10">
      <c r="A22" s="18"/>
      <c r="B22" s="19"/>
      <c r="C22" s="13" t="s">
        <v>3413</v>
      </c>
      <c r="D22" s="13" t="s">
        <v>3423</v>
      </c>
      <c r="E22" s="13" t="s">
        <v>3465</v>
      </c>
      <c r="F22" s="13" t="s">
        <v>3425</v>
      </c>
      <c r="G22" s="13" t="s">
        <v>3426</v>
      </c>
      <c r="H22" s="13" t="s">
        <v>3427</v>
      </c>
      <c r="I22" s="13" t="s">
        <v>3419</v>
      </c>
      <c r="J22" s="13" t="s">
        <v>3466</v>
      </c>
    </row>
    <row r="23" ht="70.05" customHeight="1" spans="1:10">
      <c r="A23" s="18"/>
      <c r="B23" s="19"/>
      <c r="C23" s="13" t="s">
        <v>3440</v>
      </c>
      <c r="D23" s="13" t="s">
        <v>3441</v>
      </c>
      <c r="E23" s="13" t="s">
        <v>3467</v>
      </c>
      <c r="F23" s="13" t="s">
        <v>3425</v>
      </c>
      <c r="G23" s="13" t="s">
        <v>3426</v>
      </c>
      <c r="H23" s="13" t="s">
        <v>3427</v>
      </c>
      <c r="I23" s="13" t="s">
        <v>3419</v>
      </c>
      <c r="J23" s="13" t="s">
        <v>3468</v>
      </c>
    </row>
    <row r="24" ht="70.05" customHeight="1" spans="1:10">
      <c r="A24" s="18"/>
      <c r="B24" s="19"/>
      <c r="C24" s="13" t="s">
        <v>3440</v>
      </c>
      <c r="D24" s="13" t="s">
        <v>3441</v>
      </c>
      <c r="E24" s="13" t="s">
        <v>3469</v>
      </c>
      <c r="F24" s="13" t="s">
        <v>3425</v>
      </c>
      <c r="G24" s="13" t="s">
        <v>3426</v>
      </c>
      <c r="H24" s="13" t="s">
        <v>3427</v>
      </c>
      <c r="I24" s="13" t="s">
        <v>3419</v>
      </c>
      <c r="J24" s="13" t="s">
        <v>3470</v>
      </c>
    </row>
    <row r="25" ht="70.05" customHeight="1" spans="1:10">
      <c r="A25" s="18"/>
      <c r="B25" s="19"/>
      <c r="C25" s="13" t="s">
        <v>3446</v>
      </c>
      <c r="D25" s="13" t="s">
        <v>3447</v>
      </c>
      <c r="E25" s="13" t="s">
        <v>3471</v>
      </c>
      <c r="F25" s="13" t="s">
        <v>3416</v>
      </c>
      <c r="G25" s="13" t="s">
        <v>3472</v>
      </c>
      <c r="H25" s="13" t="s">
        <v>3427</v>
      </c>
      <c r="I25" s="13" t="s">
        <v>3419</v>
      </c>
      <c r="J25" s="13" t="s">
        <v>3473</v>
      </c>
    </row>
    <row r="26" ht="30" customHeight="1" spans="1:10">
      <c r="A26" s="14" t="s">
        <v>3474</v>
      </c>
      <c r="B26" s="15"/>
      <c r="C26" s="15"/>
      <c r="D26" s="15"/>
      <c r="E26" s="15"/>
      <c r="F26" s="15"/>
      <c r="G26" s="15"/>
      <c r="H26" s="15"/>
      <c r="I26" s="15"/>
      <c r="J26" s="20"/>
    </row>
    <row r="27" ht="70.05" customHeight="1" spans="1:10">
      <c r="A27" s="16" t="s">
        <v>3475</v>
      </c>
      <c r="B27" s="17" t="s">
        <v>3476</v>
      </c>
      <c r="C27" s="13" t="s">
        <v>3413</v>
      </c>
      <c r="D27" s="13" t="s">
        <v>3414</v>
      </c>
      <c r="E27" s="13" t="s">
        <v>3477</v>
      </c>
      <c r="F27" s="13" t="s">
        <v>3416</v>
      </c>
      <c r="G27" s="13" t="s">
        <v>3478</v>
      </c>
      <c r="H27" s="13" t="s">
        <v>3479</v>
      </c>
      <c r="I27" s="13" t="s">
        <v>3419</v>
      </c>
      <c r="J27" s="13" t="s">
        <v>3480</v>
      </c>
    </row>
    <row r="28" ht="70.05" customHeight="1" spans="1:10">
      <c r="A28" s="18"/>
      <c r="B28" s="19"/>
      <c r="C28" s="13" t="s">
        <v>3413</v>
      </c>
      <c r="D28" s="13" t="s">
        <v>3423</v>
      </c>
      <c r="E28" s="13" t="s">
        <v>3481</v>
      </c>
      <c r="F28" s="13" t="s">
        <v>3416</v>
      </c>
      <c r="G28" s="13" t="s">
        <v>3426</v>
      </c>
      <c r="H28" s="13" t="s">
        <v>3427</v>
      </c>
      <c r="I28" s="13" t="s">
        <v>3419</v>
      </c>
      <c r="J28" s="13" t="s">
        <v>3482</v>
      </c>
    </row>
    <row r="29" ht="70.05" customHeight="1" spans="1:10">
      <c r="A29" s="18"/>
      <c r="B29" s="19"/>
      <c r="C29" s="13" t="s">
        <v>3440</v>
      </c>
      <c r="D29" s="13" t="s">
        <v>3483</v>
      </c>
      <c r="E29" s="13" t="s">
        <v>3484</v>
      </c>
      <c r="F29" s="13" t="s">
        <v>3416</v>
      </c>
      <c r="G29" s="13" t="s">
        <v>3485</v>
      </c>
      <c r="H29" s="13" t="s">
        <v>3486</v>
      </c>
      <c r="I29" s="13" t="s">
        <v>3419</v>
      </c>
      <c r="J29" s="13" t="s">
        <v>3487</v>
      </c>
    </row>
    <row r="30" ht="70.05" customHeight="1" spans="1:10">
      <c r="A30" s="18"/>
      <c r="B30" s="19"/>
      <c r="C30" s="13" t="s">
        <v>3440</v>
      </c>
      <c r="D30" s="13" t="s">
        <v>3441</v>
      </c>
      <c r="E30" s="13" t="s">
        <v>3488</v>
      </c>
      <c r="F30" s="13" t="s">
        <v>3416</v>
      </c>
      <c r="G30" s="13" t="s">
        <v>3489</v>
      </c>
      <c r="H30" s="13" t="s">
        <v>3427</v>
      </c>
      <c r="I30" s="13" t="s">
        <v>3419</v>
      </c>
      <c r="J30" s="13" t="s">
        <v>3490</v>
      </c>
    </row>
    <row r="31" ht="70.05" customHeight="1" spans="1:10">
      <c r="A31" s="18"/>
      <c r="B31" s="19"/>
      <c r="C31" s="13" t="s">
        <v>3440</v>
      </c>
      <c r="D31" s="13" t="s">
        <v>3441</v>
      </c>
      <c r="E31" s="13" t="s">
        <v>3491</v>
      </c>
      <c r="F31" s="13" t="s">
        <v>3416</v>
      </c>
      <c r="G31" s="13" t="s">
        <v>3485</v>
      </c>
      <c r="H31" s="13" t="s">
        <v>3492</v>
      </c>
      <c r="I31" s="13" t="s">
        <v>3419</v>
      </c>
      <c r="J31" s="13" t="s">
        <v>3493</v>
      </c>
    </row>
    <row r="32" ht="70.05" customHeight="1" spans="1:10">
      <c r="A32" s="18"/>
      <c r="B32" s="19"/>
      <c r="C32" s="13" t="s">
        <v>3440</v>
      </c>
      <c r="D32" s="13" t="s">
        <v>3494</v>
      </c>
      <c r="E32" s="13" t="s">
        <v>3495</v>
      </c>
      <c r="F32" s="13" t="s">
        <v>3416</v>
      </c>
      <c r="G32" s="13" t="s">
        <v>3496</v>
      </c>
      <c r="H32" s="13" t="s">
        <v>3497</v>
      </c>
      <c r="I32" s="13" t="s">
        <v>3419</v>
      </c>
      <c r="J32" s="13" t="s">
        <v>3498</v>
      </c>
    </row>
    <row r="33" ht="70.05" customHeight="1" spans="1:10">
      <c r="A33" s="18"/>
      <c r="B33" s="19"/>
      <c r="C33" s="13" t="s">
        <v>3446</v>
      </c>
      <c r="D33" s="13" t="s">
        <v>3447</v>
      </c>
      <c r="E33" s="13" t="s">
        <v>3499</v>
      </c>
      <c r="F33" s="13" t="s">
        <v>3416</v>
      </c>
      <c r="G33" s="13" t="s">
        <v>3472</v>
      </c>
      <c r="H33" s="13" t="s">
        <v>3427</v>
      </c>
      <c r="I33" s="13" t="s">
        <v>3419</v>
      </c>
      <c r="J33" s="13" t="s">
        <v>3500</v>
      </c>
    </row>
    <row r="34" ht="30" customHeight="1" spans="1:10">
      <c r="A34" s="14" t="s">
        <v>3501</v>
      </c>
      <c r="B34" s="15"/>
      <c r="C34" s="15"/>
      <c r="D34" s="15"/>
      <c r="E34" s="15"/>
      <c r="F34" s="15"/>
      <c r="G34" s="15"/>
      <c r="H34" s="15"/>
      <c r="I34" s="15"/>
      <c r="J34" s="20"/>
    </row>
    <row r="35" ht="70.05" customHeight="1" spans="1:10">
      <c r="A35" s="16" t="s">
        <v>3502</v>
      </c>
      <c r="B35" s="17" t="s">
        <v>3503</v>
      </c>
      <c r="C35" s="13" t="s">
        <v>3413</v>
      </c>
      <c r="D35" s="13" t="s">
        <v>3414</v>
      </c>
      <c r="E35" s="13" t="s">
        <v>3504</v>
      </c>
      <c r="F35" s="13" t="s">
        <v>3416</v>
      </c>
      <c r="G35" s="13" t="s">
        <v>3505</v>
      </c>
      <c r="H35" s="13" t="s">
        <v>3492</v>
      </c>
      <c r="I35" s="13" t="s">
        <v>3419</v>
      </c>
      <c r="J35" s="13" t="s">
        <v>3506</v>
      </c>
    </row>
    <row r="36" ht="70.05" customHeight="1" spans="1:10">
      <c r="A36" s="18"/>
      <c r="B36" s="19"/>
      <c r="C36" s="13" t="s">
        <v>3440</v>
      </c>
      <c r="D36" s="13" t="s">
        <v>3441</v>
      </c>
      <c r="E36" s="13" t="s">
        <v>3507</v>
      </c>
      <c r="F36" s="13" t="s">
        <v>3425</v>
      </c>
      <c r="G36" s="13" t="s">
        <v>3426</v>
      </c>
      <c r="H36" s="13" t="s">
        <v>3427</v>
      </c>
      <c r="I36" s="13" t="s">
        <v>3419</v>
      </c>
      <c r="J36" s="13" t="s">
        <v>3507</v>
      </c>
    </row>
    <row r="37" ht="70.05" customHeight="1" spans="1:10">
      <c r="A37" s="18"/>
      <c r="B37" s="19"/>
      <c r="C37" s="13" t="s">
        <v>3440</v>
      </c>
      <c r="D37" s="13" t="s">
        <v>3441</v>
      </c>
      <c r="E37" s="13" t="s">
        <v>3508</v>
      </c>
      <c r="F37" s="13" t="s">
        <v>3425</v>
      </c>
      <c r="G37" s="13" t="s">
        <v>3426</v>
      </c>
      <c r="H37" s="13" t="s">
        <v>3427</v>
      </c>
      <c r="I37" s="13" t="s">
        <v>3419</v>
      </c>
      <c r="J37" s="13" t="s">
        <v>3509</v>
      </c>
    </row>
    <row r="38" ht="70.05" customHeight="1" spans="1:10">
      <c r="A38" s="18"/>
      <c r="B38" s="19"/>
      <c r="C38" s="13" t="s">
        <v>3446</v>
      </c>
      <c r="D38" s="13" t="s">
        <v>3447</v>
      </c>
      <c r="E38" s="13" t="s">
        <v>3510</v>
      </c>
      <c r="F38" s="13" t="s">
        <v>3416</v>
      </c>
      <c r="G38" s="13" t="s">
        <v>3489</v>
      </c>
      <c r="H38" s="13" t="s">
        <v>3427</v>
      </c>
      <c r="I38" s="13" t="s">
        <v>3419</v>
      </c>
      <c r="J38" s="13" t="s">
        <v>3511</v>
      </c>
    </row>
    <row r="39" ht="70.05" customHeight="1" spans="1:10">
      <c r="A39" s="18"/>
      <c r="B39" s="19"/>
      <c r="C39" s="13" t="s">
        <v>3446</v>
      </c>
      <c r="D39" s="13" t="s">
        <v>3447</v>
      </c>
      <c r="E39" s="13" t="s">
        <v>3512</v>
      </c>
      <c r="F39" s="13" t="s">
        <v>3416</v>
      </c>
      <c r="G39" s="13" t="s">
        <v>3489</v>
      </c>
      <c r="H39" s="13" t="s">
        <v>3427</v>
      </c>
      <c r="I39" s="13" t="s">
        <v>3419</v>
      </c>
      <c r="J39" s="13" t="s">
        <v>3513</v>
      </c>
    </row>
    <row r="40" ht="30" customHeight="1" spans="1:10">
      <c r="A40" s="14" t="s">
        <v>3514</v>
      </c>
      <c r="B40" s="15"/>
      <c r="C40" s="15"/>
      <c r="D40" s="15"/>
      <c r="E40" s="15"/>
      <c r="F40" s="15"/>
      <c r="G40" s="15"/>
      <c r="H40" s="15"/>
      <c r="I40" s="15"/>
      <c r="J40" s="20"/>
    </row>
    <row r="41" ht="70.05" customHeight="1" spans="1:10">
      <c r="A41" s="16" t="s">
        <v>3515</v>
      </c>
      <c r="B41" s="17" t="s">
        <v>3516</v>
      </c>
      <c r="C41" s="13" t="s">
        <v>3413</v>
      </c>
      <c r="D41" s="13" t="s">
        <v>3414</v>
      </c>
      <c r="E41" s="13" t="s">
        <v>3517</v>
      </c>
      <c r="F41" s="13" t="s">
        <v>3416</v>
      </c>
      <c r="G41" s="13" t="s">
        <v>3518</v>
      </c>
      <c r="H41" s="13" t="s">
        <v>3418</v>
      </c>
      <c r="I41" s="13" t="s">
        <v>3419</v>
      </c>
      <c r="J41" s="13" t="s">
        <v>3519</v>
      </c>
    </row>
    <row r="42" ht="70.05" customHeight="1" spans="1:10">
      <c r="A42" s="18"/>
      <c r="B42" s="19"/>
      <c r="C42" s="13" t="s">
        <v>3413</v>
      </c>
      <c r="D42" s="13" t="s">
        <v>3414</v>
      </c>
      <c r="E42" s="13" t="s">
        <v>3520</v>
      </c>
      <c r="F42" s="13" t="s">
        <v>3416</v>
      </c>
      <c r="G42" s="13" t="s">
        <v>3521</v>
      </c>
      <c r="H42" s="13" t="s">
        <v>3418</v>
      </c>
      <c r="I42" s="13" t="s">
        <v>3419</v>
      </c>
      <c r="J42" s="13" t="s">
        <v>3522</v>
      </c>
    </row>
    <row r="43" ht="70.05" customHeight="1" spans="1:10">
      <c r="A43" s="18"/>
      <c r="B43" s="19"/>
      <c r="C43" s="13" t="s">
        <v>3413</v>
      </c>
      <c r="D43" s="13" t="s">
        <v>3423</v>
      </c>
      <c r="E43" s="13" t="s">
        <v>3523</v>
      </c>
      <c r="F43" s="13" t="s">
        <v>3425</v>
      </c>
      <c r="G43" s="13" t="s">
        <v>3426</v>
      </c>
      <c r="H43" s="13" t="s">
        <v>3427</v>
      </c>
      <c r="I43" s="13" t="s">
        <v>3419</v>
      </c>
      <c r="J43" s="13" t="s">
        <v>3524</v>
      </c>
    </row>
    <row r="44" ht="70.05" customHeight="1" spans="1:10">
      <c r="A44" s="18"/>
      <c r="B44" s="19"/>
      <c r="C44" s="13" t="s">
        <v>3413</v>
      </c>
      <c r="D44" s="13" t="s">
        <v>3429</v>
      </c>
      <c r="E44" s="13" t="s">
        <v>3525</v>
      </c>
      <c r="F44" s="13" t="s">
        <v>3526</v>
      </c>
      <c r="G44" s="13" t="s">
        <v>3527</v>
      </c>
      <c r="H44" s="13" t="s">
        <v>3528</v>
      </c>
      <c r="I44" s="13" t="s">
        <v>3419</v>
      </c>
      <c r="J44" s="13" t="s">
        <v>3529</v>
      </c>
    </row>
    <row r="45" ht="70.05" customHeight="1" spans="1:10">
      <c r="A45" s="18"/>
      <c r="B45" s="19"/>
      <c r="C45" s="13" t="s">
        <v>3440</v>
      </c>
      <c r="D45" s="13" t="s">
        <v>3441</v>
      </c>
      <c r="E45" s="13" t="s">
        <v>3530</v>
      </c>
      <c r="F45" s="13" t="s">
        <v>3425</v>
      </c>
      <c r="G45" s="13" t="s">
        <v>3426</v>
      </c>
      <c r="H45" s="13" t="s">
        <v>3427</v>
      </c>
      <c r="I45" s="13" t="s">
        <v>3419</v>
      </c>
      <c r="J45" s="13" t="s">
        <v>3531</v>
      </c>
    </row>
    <row r="46" ht="70.05" customHeight="1" spans="1:10">
      <c r="A46" s="18"/>
      <c r="B46" s="19"/>
      <c r="C46" s="13" t="s">
        <v>3440</v>
      </c>
      <c r="D46" s="13" t="s">
        <v>3441</v>
      </c>
      <c r="E46" s="13" t="s">
        <v>3532</v>
      </c>
      <c r="F46" s="13" t="s">
        <v>3526</v>
      </c>
      <c r="G46" s="13" t="s">
        <v>3533</v>
      </c>
      <c r="H46" s="13" t="s">
        <v>3427</v>
      </c>
      <c r="I46" s="13" t="s">
        <v>3419</v>
      </c>
      <c r="J46" s="13" t="s">
        <v>3534</v>
      </c>
    </row>
    <row r="47" ht="70.05" customHeight="1" spans="1:10">
      <c r="A47" s="18"/>
      <c r="B47" s="19"/>
      <c r="C47" s="13" t="s">
        <v>3446</v>
      </c>
      <c r="D47" s="13" t="s">
        <v>3447</v>
      </c>
      <c r="E47" s="13" t="s">
        <v>3535</v>
      </c>
      <c r="F47" s="13" t="s">
        <v>3416</v>
      </c>
      <c r="G47" s="13" t="s">
        <v>3536</v>
      </c>
      <c r="H47" s="13" t="s">
        <v>3427</v>
      </c>
      <c r="I47" s="13" t="s">
        <v>3419</v>
      </c>
      <c r="J47" s="13" t="s">
        <v>3537</v>
      </c>
    </row>
    <row r="48" ht="30" customHeight="1" spans="1:10">
      <c r="A48" s="14" t="s">
        <v>3538</v>
      </c>
      <c r="B48" s="15"/>
      <c r="C48" s="15"/>
      <c r="D48" s="15"/>
      <c r="E48" s="15"/>
      <c r="F48" s="15"/>
      <c r="G48" s="15"/>
      <c r="H48" s="15"/>
      <c r="I48" s="15"/>
      <c r="J48" s="20"/>
    </row>
    <row r="49" ht="70.05" customHeight="1" spans="1:10">
      <c r="A49" s="16" t="s">
        <v>3539</v>
      </c>
      <c r="B49" s="17" t="s">
        <v>3540</v>
      </c>
      <c r="C49" s="13" t="s">
        <v>3413</v>
      </c>
      <c r="D49" s="13" t="s">
        <v>3414</v>
      </c>
      <c r="E49" s="13" t="s">
        <v>3541</v>
      </c>
      <c r="F49" s="13" t="s">
        <v>3425</v>
      </c>
      <c r="G49" s="13" t="s">
        <v>3426</v>
      </c>
      <c r="H49" s="13" t="s">
        <v>3427</v>
      </c>
      <c r="I49" s="13" t="s">
        <v>3419</v>
      </c>
      <c r="J49" s="13" t="s">
        <v>3542</v>
      </c>
    </row>
    <row r="50" ht="70.05" customHeight="1" spans="1:10">
      <c r="A50" s="18"/>
      <c r="B50" s="19"/>
      <c r="C50" s="13" t="s">
        <v>3413</v>
      </c>
      <c r="D50" s="13" t="s">
        <v>3429</v>
      </c>
      <c r="E50" s="13" t="s">
        <v>3543</v>
      </c>
      <c r="F50" s="13" t="s">
        <v>3425</v>
      </c>
      <c r="G50" s="13" t="s">
        <v>3544</v>
      </c>
      <c r="H50" s="13" t="s">
        <v>3432</v>
      </c>
      <c r="I50" s="13" t="s">
        <v>3419</v>
      </c>
      <c r="J50" s="13" t="s">
        <v>3545</v>
      </c>
    </row>
    <row r="51" ht="70.05" customHeight="1" spans="1:10">
      <c r="A51" s="18"/>
      <c r="B51" s="19"/>
      <c r="C51" s="13" t="s">
        <v>3413</v>
      </c>
      <c r="D51" s="13" t="s">
        <v>3429</v>
      </c>
      <c r="E51" s="13" t="s">
        <v>3546</v>
      </c>
      <c r="F51" s="13" t="s">
        <v>3526</v>
      </c>
      <c r="G51" s="13" t="s">
        <v>3547</v>
      </c>
      <c r="H51" s="13" t="s">
        <v>3418</v>
      </c>
      <c r="I51" s="13" t="s">
        <v>3419</v>
      </c>
      <c r="J51" s="13" t="s">
        <v>3548</v>
      </c>
    </row>
    <row r="52" ht="70.05" customHeight="1" spans="1:10">
      <c r="A52" s="18"/>
      <c r="B52" s="19"/>
      <c r="C52" s="13" t="s">
        <v>3413</v>
      </c>
      <c r="D52" s="13" t="s">
        <v>3429</v>
      </c>
      <c r="E52" s="13" t="s">
        <v>3549</v>
      </c>
      <c r="F52" s="13" t="s">
        <v>3526</v>
      </c>
      <c r="G52" s="13" t="s">
        <v>3550</v>
      </c>
      <c r="H52" s="13" t="s">
        <v>3418</v>
      </c>
      <c r="I52" s="13" t="s">
        <v>3419</v>
      </c>
      <c r="J52" s="13" t="s">
        <v>3548</v>
      </c>
    </row>
    <row r="53" ht="70.05" customHeight="1" spans="1:10">
      <c r="A53" s="18"/>
      <c r="B53" s="19"/>
      <c r="C53" s="13" t="s">
        <v>3440</v>
      </c>
      <c r="D53" s="13" t="s">
        <v>3441</v>
      </c>
      <c r="E53" s="13" t="s">
        <v>3551</v>
      </c>
      <c r="F53" s="13" t="s">
        <v>3425</v>
      </c>
      <c r="G53" s="13" t="s">
        <v>3552</v>
      </c>
      <c r="H53" s="13" t="s">
        <v>3418</v>
      </c>
      <c r="I53" s="13" t="s">
        <v>3419</v>
      </c>
      <c r="J53" s="13" t="s">
        <v>3553</v>
      </c>
    </row>
    <row r="54" ht="70.05" customHeight="1" spans="1:10">
      <c r="A54" s="18"/>
      <c r="B54" s="19"/>
      <c r="C54" s="13" t="s">
        <v>3446</v>
      </c>
      <c r="D54" s="13" t="s">
        <v>3447</v>
      </c>
      <c r="E54" s="13" t="s">
        <v>3471</v>
      </c>
      <c r="F54" s="13" t="s">
        <v>3416</v>
      </c>
      <c r="G54" s="13" t="s">
        <v>3449</v>
      </c>
      <c r="H54" s="13" t="s">
        <v>3427</v>
      </c>
      <c r="I54" s="13" t="s">
        <v>3419</v>
      </c>
      <c r="J54" s="13" t="s">
        <v>3554</v>
      </c>
    </row>
  </sheetData>
  <mergeCells count="19">
    <mergeCell ref="A2:J2"/>
    <mergeCell ref="A6:J6"/>
    <mergeCell ref="A17:J17"/>
    <mergeCell ref="A26:J26"/>
    <mergeCell ref="A34:J34"/>
    <mergeCell ref="A40:J40"/>
    <mergeCell ref="A48:J48"/>
    <mergeCell ref="A7:A16"/>
    <mergeCell ref="A18:A25"/>
    <mergeCell ref="A27:A33"/>
    <mergeCell ref="A35:A39"/>
    <mergeCell ref="A41:A47"/>
    <mergeCell ref="A49:A54"/>
    <mergeCell ref="B7:B16"/>
    <mergeCell ref="B18:B25"/>
    <mergeCell ref="B27:B33"/>
    <mergeCell ref="B35:B39"/>
    <mergeCell ref="B41:B47"/>
    <mergeCell ref="B49:B54"/>
  </mergeCells>
  <pageMargins left="0.708661417322835" right="0.708661417322835" top="0.748031496062992" bottom="0.748031496062992" header="0.31496062992126" footer="0.31496062992126"/>
  <pageSetup paperSize="8" orientation="landscape"/>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6" sqref="B6"/>
    </sheetView>
  </sheetViews>
  <sheetFormatPr defaultColWidth="9" defaultRowHeight="14.25" outlineLevelCol="1"/>
  <cols>
    <col min="1" max="1" width="20.2166666666667" style="1" customWidth="1"/>
    <col min="2" max="2" width="68.6666666666667" style="1" customWidth="1"/>
    <col min="3" max="16384" width="9" style="1"/>
  </cols>
  <sheetData>
    <row r="1" ht="31.95" customHeight="1" spans="1:2">
      <c r="A1" s="2" t="s">
        <v>3555</v>
      </c>
      <c r="B1" s="2"/>
    </row>
    <row r="2" spans="1:1">
      <c r="A2" s="1" t="s">
        <v>67</v>
      </c>
    </row>
    <row r="3" ht="40.05" customHeight="1" spans="1:2">
      <c r="A3" s="3" t="s">
        <v>3556</v>
      </c>
      <c r="B3" s="4" t="s">
        <v>3557</v>
      </c>
    </row>
    <row r="4" ht="54" customHeight="1" spans="1:2">
      <c r="A4" s="5" t="s">
        <v>3558</v>
      </c>
      <c r="B4" s="6" t="s">
        <v>3559</v>
      </c>
    </row>
    <row r="5" ht="61.8" customHeight="1" spans="1:2">
      <c r="A5" s="5" t="s">
        <v>3560</v>
      </c>
      <c r="B5" s="6" t="s">
        <v>3561</v>
      </c>
    </row>
    <row r="6" ht="71.4" customHeight="1" spans="1:2">
      <c r="A6" s="5" t="s">
        <v>3562</v>
      </c>
      <c r="B6" s="6" t="s">
        <v>3563</v>
      </c>
    </row>
    <row r="7" ht="45" customHeight="1"/>
    <row r="8" ht="45" customHeight="1"/>
    <row r="9" ht="45" customHeight="1"/>
    <row r="10" ht="45" customHeight="1"/>
    <row r="11" ht="45" customHeight="1"/>
    <row r="12" ht="45" customHeight="1"/>
    <row r="13" ht="45" customHeight="1"/>
  </sheetData>
  <mergeCells count="1">
    <mergeCell ref="A1:B1"/>
  </mergeCells>
  <conditionalFormatting sqref="A6">
    <cfRule type="expression" dxfId="1" priority="1" stopIfTrue="1">
      <formula>"len($A:$A)=3"</formula>
    </cfRule>
  </conditionalFormatting>
  <conditionalFormatting sqref="A4:A5">
    <cfRule type="expression" dxfId="1" priority="2" stopIfTrue="1">
      <formula>"len($A:$A)=3"</formula>
    </cfRule>
  </conditionalFormatting>
  <pageMargins left="0.751388888888889" right="0.751388888888889" top="1" bottom="1" header="0.507638888888889" footer="0.507638888888889"/>
  <pageSetup paperSize="9" orientation="portrait"/>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8"/>
  <sheetViews>
    <sheetView showGridLines="0" showZeros="0" view="pageBreakPreview" zoomScale="80" zoomScaleNormal="100" workbookViewId="0">
      <pane xSplit="1" ySplit="3" topLeftCell="B4" activePane="bottomRight" state="frozen"/>
      <selection/>
      <selection pane="topRight"/>
      <selection pane="bottomLeft"/>
      <selection pane="bottomRight" activeCell="E4" sqref="E4"/>
    </sheetView>
  </sheetViews>
  <sheetFormatPr defaultColWidth="9" defaultRowHeight="15.75" outlineLevelCol="6"/>
  <cols>
    <col min="1" max="1" width="19.1083333333333" style="162" customWidth="1"/>
    <col min="2" max="2" width="50.6666666666667" style="162" customWidth="1"/>
    <col min="3" max="4" width="20.6666666666667" style="162" customWidth="1"/>
    <col min="5" max="5" width="20.6666666666667" style="335" customWidth="1"/>
    <col min="6" max="6" width="4" style="162" customWidth="1"/>
    <col min="7" max="16384" width="9" style="162"/>
  </cols>
  <sheetData>
    <row r="1" s="232" customFormat="1" ht="45" customHeight="1" spans="2:5">
      <c r="B1" s="431" t="s">
        <v>136</v>
      </c>
      <c r="C1" s="431"/>
      <c r="D1" s="431"/>
      <c r="E1" s="431"/>
    </row>
    <row r="2" s="232" customFormat="1" ht="20.1" customHeight="1" spans="1:5">
      <c r="A2" s="432"/>
      <c r="B2" s="433"/>
      <c r="C2" s="434"/>
      <c r="D2" s="435"/>
      <c r="E2" s="435" t="s">
        <v>2</v>
      </c>
    </row>
    <row r="3" s="163" customFormat="1" ht="45" customHeight="1" spans="1:7">
      <c r="A3" s="436" t="s">
        <v>3</v>
      </c>
      <c r="B3" s="437" t="s">
        <v>4</v>
      </c>
      <c r="C3" s="436" t="s">
        <v>131</v>
      </c>
      <c r="D3" s="436" t="s">
        <v>6</v>
      </c>
      <c r="E3" s="436" t="s">
        <v>132</v>
      </c>
      <c r="F3" s="418" t="s">
        <v>8</v>
      </c>
      <c r="G3" s="163" t="s">
        <v>137</v>
      </c>
    </row>
    <row r="4" ht="36" customHeight="1" spans="1:7">
      <c r="A4" s="438" t="s">
        <v>71</v>
      </c>
      <c r="B4" s="301" t="s">
        <v>72</v>
      </c>
      <c r="C4" s="328">
        <v>77515</v>
      </c>
      <c r="D4" s="328">
        <v>72028</v>
      </c>
      <c r="E4" s="316">
        <f t="shared" ref="E4:E67" si="0">IF(C4&gt;0,D4/C4-1,IF(C4&lt;0,-(D4/C4-1),""))</f>
        <v>-0.071</v>
      </c>
      <c r="F4" s="285" t="str">
        <f t="shared" ref="F4:F67" si="1">IF(LEN(A4)=3,"是",IF(B4&lt;&gt;"",IF(SUM(C4:D4)&lt;&gt;0,"是","否"),"是"))</f>
        <v>是</v>
      </c>
      <c r="G4" s="162" t="str">
        <f t="shared" ref="G4:G67" si="2">IF(LEN(A4)=3,"类",IF(LEN(A4)=5,"款","项"))</f>
        <v>类</v>
      </c>
    </row>
    <row r="5" ht="36" customHeight="1" spans="1:7">
      <c r="A5" s="438" t="s">
        <v>138</v>
      </c>
      <c r="B5" s="301" t="s">
        <v>139</v>
      </c>
      <c r="C5" s="328">
        <v>2291</v>
      </c>
      <c r="D5" s="328">
        <v>2627</v>
      </c>
      <c r="E5" s="316">
        <f t="shared" si="0"/>
        <v>0.147</v>
      </c>
      <c r="F5" s="285" t="str">
        <f t="shared" si="1"/>
        <v>是</v>
      </c>
      <c r="G5" s="162" t="str">
        <f t="shared" si="2"/>
        <v>款</v>
      </c>
    </row>
    <row r="6" ht="36" customHeight="1" spans="1:7">
      <c r="A6" s="439" t="s">
        <v>140</v>
      </c>
      <c r="B6" s="303" t="s">
        <v>141</v>
      </c>
      <c r="C6" s="344">
        <v>1983</v>
      </c>
      <c r="D6" s="344">
        <v>2247</v>
      </c>
      <c r="E6" s="316">
        <f t="shared" si="0"/>
        <v>0.133</v>
      </c>
      <c r="F6" s="285" t="str">
        <f t="shared" si="1"/>
        <v>是</v>
      </c>
      <c r="G6" s="162" t="str">
        <f t="shared" si="2"/>
        <v>项</v>
      </c>
    </row>
    <row r="7" ht="36" customHeight="1" spans="1:7">
      <c r="A7" s="439" t="s">
        <v>142</v>
      </c>
      <c r="B7" s="303" t="s">
        <v>143</v>
      </c>
      <c r="C7" s="344">
        <v>91</v>
      </c>
      <c r="D7" s="344">
        <v>151</v>
      </c>
      <c r="E7" s="316">
        <f t="shared" si="0"/>
        <v>0.659</v>
      </c>
      <c r="F7" s="285" t="str">
        <f t="shared" si="1"/>
        <v>是</v>
      </c>
      <c r="G7" s="162" t="str">
        <f t="shared" si="2"/>
        <v>项</v>
      </c>
    </row>
    <row r="8" ht="36" customHeight="1" spans="1:7">
      <c r="A8" s="439" t="s">
        <v>144</v>
      </c>
      <c r="B8" s="303" t="s">
        <v>145</v>
      </c>
      <c r="C8" s="344">
        <v>0</v>
      </c>
      <c r="D8" s="344">
        <v>0</v>
      </c>
      <c r="E8" s="316" t="str">
        <f t="shared" si="0"/>
        <v/>
      </c>
      <c r="F8" s="285" t="str">
        <f t="shared" si="1"/>
        <v>否</v>
      </c>
      <c r="G8" s="162" t="str">
        <f t="shared" si="2"/>
        <v>项</v>
      </c>
    </row>
    <row r="9" ht="36" customHeight="1" spans="1:7">
      <c r="A9" s="439" t="s">
        <v>146</v>
      </c>
      <c r="B9" s="303" t="s">
        <v>147</v>
      </c>
      <c r="C9" s="344">
        <v>130</v>
      </c>
      <c r="D9" s="344">
        <v>130</v>
      </c>
      <c r="E9" s="316">
        <f t="shared" si="0"/>
        <v>0</v>
      </c>
      <c r="F9" s="285" t="str">
        <f t="shared" si="1"/>
        <v>是</v>
      </c>
      <c r="G9" s="162" t="str">
        <f t="shared" si="2"/>
        <v>项</v>
      </c>
    </row>
    <row r="10" ht="36" customHeight="1" spans="1:7">
      <c r="A10" s="439" t="s">
        <v>148</v>
      </c>
      <c r="B10" s="303" t="s">
        <v>149</v>
      </c>
      <c r="C10" s="344">
        <v>16</v>
      </c>
      <c r="D10" s="344">
        <v>15</v>
      </c>
      <c r="E10" s="316">
        <f t="shared" si="0"/>
        <v>-0.063</v>
      </c>
      <c r="F10" s="285" t="str">
        <f t="shared" si="1"/>
        <v>是</v>
      </c>
      <c r="G10" s="162" t="str">
        <f t="shared" si="2"/>
        <v>项</v>
      </c>
    </row>
    <row r="11" ht="36" customHeight="1" spans="1:7">
      <c r="A11" s="439" t="s">
        <v>150</v>
      </c>
      <c r="B11" s="303" t="s">
        <v>151</v>
      </c>
      <c r="C11" s="344">
        <v>0</v>
      </c>
      <c r="D11" s="344">
        <v>0</v>
      </c>
      <c r="E11" s="316" t="str">
        <f t="shared" si="0"/>
        <v/>
      </c>
      <c r="F11" s="285" t="str">
        <f t="shared" si="1"/>
        <v>否</v>
      </c>
      <c r="G11" s="162" t="str">
        <f t="shared" si="2"/>
        <v>项</v>
      </c>
    </row>
    <row r="12" ht="36" customHeight="1" spans="1:7">
      <c r="A12" s="439" t="s">
        <v>152</v>
      </c>
      <c r="B12" s="303" t="s">
        <v>153</v>
      </c>
      <c r="C12" s="344">
        <v>0</v>
      </c>
      <c r="D12" s="344">
        <v>0</v>
      </c>
      <c r="E12" s="316" t="str">
        <f t="shared" si="0"/>
        <v/>
      </c>
      <c r="F12" s="285" t="str">
        <f t="shared" si="1"/>
        <v>否</v>
      </c>
      <c r="G12" s="162" t="str">
        <f t="shared" si="2"/>
        <v>项</v>
      </c>
    </row>
    <row r="13" ht="36" customHeight="1" spans="1:7">
      <c r="A13" s="439" t="s">
        <v>154</v>
      </c>
      <c r="B13" s="303" t="s">
        <v>155</v>
      </c>
      <c r="C13" s="344">
        <v>0</v>
      </c>
      <c r="D13" s="344">
        <v>0</v>
      </c>
      <c r="E13" s="316" t="str">
        <f t="shared" si="0"/>
        <v/>
      </c>
      <c r="F13" s="285" t="str">
        <f t="shared" si="1"/>
        <v>否</v>
      </c>
      <c r="G13" s="162" t="str">
        <f t="shared" si="2"/>
        <v>项</v>
      </c>
    </row>
    <row r="14" ht="36" customHeight="1" spans="1:7">
      <c r="A14" s="439" t="s">
        <v>156</v>
      </c>
      <c r="B14" s="303" t="s">
        <v>157</v>
      </c>
      <c r="C14" s="344">
        <v>0</v>
      </c>
      <c r="D14" s="344">
        <v>0</v>
      </c>
      <c r="E14" s="316" t="str">
        <f t="shared" si="0"/>
        <v/>
      </c>
      <c r="F14" s="285" t="str">
        <f t="shared" si="1"/>
        <v>否</v>
      </c>
      <c r="G14" s="162" t="str">
        <f t="shared" si="2"/>
        <v>项</v>
      </c>
    </row>
    <row r="15" ht="36" customHeight="1" spans="1:7">
      <c r="A15" s="439" t="s">
        <v>158</v>
      </c>
      <c r="B15" s="303" t="s">
        <v>159</v>
      </c>
      <c r="C15" s="344">
        <v>71</v>
      </c>
      <c r="D15" s="344">
        <v>84</v>
      </c>
      <c r="E15" s="316">
        <f t="shared" si="0"/>
        <v>0.183</v>
      </c>
      <c r="F15" s="285" t="str">
        <f t="shared" si="1"/>
        <v>是</v>
      </c>
      <c r="G15" s="162" t="str">
        <f t="shared" si="2"/>
        <v>项</v>
      </c>
    </row>
    <row r="16" ht="36" customHeight="1" spans="1:7">
      <c r="A16" s="439" t="s">
        <v>160</v>
      </c>
      <c r="B16" s="303" t="s">
        <v>161</v>
      </c>
      <c r="C16" s="344">
        <v>0</v>
      </c>
      <c r="D16" s="344">
        <v>0</v>
      </c>
      <c r="E16" s="316" t="str">
        <f t="shared" si="0"/>
        <v/>
      </c>
      <c r="F16" s="285" t="str">
        <f t="shared" si="1"/>
        <v>否</v>
      </c>
      <c r="G16" s="162" t="str">
        <f t="shared" si="2"/>
        <v>项</v>
      </c>
    </row>
    <row r="17" ht="36" customHeight="1" spans="1:7">
      <c r="A17" s="438" t="s">
        <v>162</v>
      </c>
      <c r="B17" s="301" t="s">
        <v>163</v>
      </c>
      <c r="C17" s="328">
        <v>2042</v>
      </c>
      <c r="D17" s="328">
        <v>2165</v>
      </c>
      <c r="E17" s="316">
        <f t="shared" si="0"/>
        <v>0.06</v>
      </c>
      <c r="F17" s="285" t="str">
        <f t="shared" si="1"/>
        <v>是</v>
      </c>
      <c r="G17" s="162" t="str">
        <f t="shared" si="2"/>
        <v>款</v>
      </c>
    </row>
    <row r="18" ht="36" customHeight="1" spans="1:7">
      <c r="A18" s="439" t="s">
        <v>164</v>
      </c>
      <c r="B18" s="303" t="s">
        <v>141</v>
      </c>
      <c r="C18" s="344">
        <v>1820</v>
      </c>
      <c r="D18" s="344">
        <v>2008</v>
      </c>
      <c r="E18" s="316">
        <f t="shared" si="0"/>
        <v>0.103</v>
      </c>
      <c r="F18" s="285" t="str">
        <f t="shared" si="1"/>
        <v>是</v>
      </c>
      <c r="G18" s="162" t="str">
        <f t="shared" si="2"/>
        <v>项</v>
      </c>
    </row>
    <row r="19" ht="36" customHeight="1" spans="1:7">
      <c r="A19" s="439" t="s">
        <v>165</v>
      </c>
      <c r="B19" s="303" t="s">
        <v>143</v>
      </c>
      <c r="C19" s="344">
        <v>63</v>
      </c>
      <c r="D19" s="344">
        <v>0</v>
      </c>
      <c r="E19" s="316">
        <f t="shared" si="0"/>
        <v>-1</v>
      </c>
      <c r="F19" s="285" t="str">
        <f t="shared" si="1"/>
        <v>是</v>
      </c>
      <c r="G19" s="162" t="str">
        <f t="shared" si="2"/>
        <v>项</v>
      </c>
    </row>
    <row r="20" ht="36" customHeight="1" spans="1:7">
      <c r="A20" s="439" t="s">
        <v>166</v>
      </c>
      <c r="B20" s="303" t="s">
        <v>145</v>
      </c>
      <c r="C20" s="344">
        <v>0</v>
      </c>
      <c r="D20" s="344">
        <v>0</v>
      </c>
      <c r="E20" s="316" t="str">
        <f t="shared" si="0"/>
        <v/>
      </c>
      <c r="F20" s="285" t="str">
        <f t="shared" si="1"/>
        <v>否</v>
      </c>
      <c r="G20" s="162" t="str">
        <f t="shared" si="2"/>
        <v>项</v>
      </c>
    </row>
    <row r="21" ht="36" customHeight="1" spans="1:7">
      <c r="A21" s="439" t="s">
        <v>167</v>
      </c>
      <c r="B21" s="303" t="s">
        <v>168</v>
      </c>
      <c r="C21" s="344">
        <v>120</v>
      </c>
      <c r="D21" s="344">
        <v>120</v>
      </c>
      <c r="E21" s="316">
        <f t="shared" si="0"/>
        <v>0</v>
      </c>
      <c r="F21" s="285" t="str">
        <f t="shared" si="1"/>
        <v>是</v>
      </c>
      <c r="G21" s="162" t="str">
        <f t="shared" si="2"/>
        <v>项</v>
      </c>
    </row>
    <row r="22" ht="36" customHeight="1" spans="1:7">
      <c r="A22" s="439" t="s">
        <v>169</v>
      </c>
      <c r="B22" s="303" t="s">
        <v>170</v>
      </c>
      <c r="C22" s="344">
        <v>19</v>
      </c>
      <c r="D22" s="344">
        <v>17</v>
      </c>
      <c r="E22" s="316">
        <f t="shared" si="0"/>
        <v>-0.105</v>
      </c>
      <c r="F22" s="285" t="str">
        <f t="shared" si="1"/>
        <v>是</v>
      </c>
      <c r="G22" s="162" t="str">
        <f t="shared" si="2"/>
        <v>项</v>
      </c>
    </row>
    <row r="23" ht="36" customHeight="1" spans="1:7">
      <c r="A23" s="439" t="s">
        <v>171</v>
      </c>
      <c r="B23" s="303" t="s">
        <v>172</v>
      </c>
      <c r="C23" s="344">
        <v>0</v>
      </c>
      <c r="D23" s="344">
        <v>20</v>
      </c>
      <c r="E23" s="316" t="str">
        <f t="shared" si="0"/>
        <v/>
      </c>
      <c r="F23" s="285" t="str">
        <f t="shared" si="1"/>
        <v>是</v>
      </c>
      <c r="G23" s="162" t="str">
        <f t="shared" si="2"/>
        <v>项</v>
      </c>
    </row>
    <row r="24" ht="36" customHeight="1" spans="1:7">
      <c r="A24" s="439" t="s">
        <v>173</v>
      </c>
      <c r="B24" s="303" t="s">
        <v>159</v>
      </c>
      <c r="C24" s="344">
        <v>0</v>
      </c>
      <c r="D24" s="344">
        <v>0</v>
      </c>
      <c r="E24" s="316" t="str">
        <f t="shared" si="0"/>
        <v/>
      </c>
      <c r="F24" s="285" t="str">
        <f t="shared" si="1"/>
        <v>否</v>
      </c>
      <c r="G24" s="162" t="str">
        <f t="shared" si="2"/>
        <v>项</v>
      </c>
    </row>
    <row r="25" ht="36" customHeight="1" spans="1:7">
      <c r="A25" s="439" t="s">
        <v>174</v>
      </c>
      <c r="B25" s="303" t="s">
        <v>175</v>
      </c>
      <c r="C25" s="344">
        <v>20</v>
      </c>
      <c r="D25" s="344">
        <v>0</v>
      </c>
      <c r="E25" s="316">
        <f t="shared" si="0"/>
        <v>-1</v>
      </c>
      <c r="F25" s="285" t="str">
        <f t="shared" si="1"/>
        <v>是</v>
      </c>
      <c r="G25" s="162" t="str">
        <f t="shared" si="2"/>
        <v>项</v>
      </c>
    </row>
    <row r="26" ht="36" customHeight="1" spans="1:7">
      <c r="A26" s="438" t="s">
        <v>176</v>
      </c>
      <c r="B26" s="301" t="s">
        <v>177</v>
      </c>
      <c r="C26" s="328">
        <v>11748</v>
      </c>
      <c r="D26" s="328">
        <v>14718</v>
      </c>
      <c r="E26" s="316">
        <f t="shared" si="0"/>
        <v>0.253</v>
      </c>
      <c r="F26" s="285" t="str">
        <f t="shared" si="1"/>
        <v>是</v>
      </c>
      <c r="G26" s="162" t="str">
        <f t="shared" si="2"/>
        <v>款</v>
      </c>
    </row>
    <row r="27" ht="36" customHeight="1" spans="1:7">
      <c r="A27" s="439" t="s">
        <v>178</v>
      </c>
      <c r="B27" s="303" t="s">
        <v>141</v>
      </c>
      <c r="C27" s="344">
        <v>7585</v>
      </c>
      <c r="D27" s="344">
        <v>10665</v>
      </c>
      <c r="E27" s="316">
        <f t="shared" si="0"/>
        <v>0.406</v>
      </c>
      <c r="F27" s="285" t="str">
        <f t="shared" si="1"/>
        <v>是</v>
      </c>
      <c r="G27" s="162" t="str">
        <f t="shared" si="2"/>
        <v>项</v>
      </c>
    </row>
    <row r="28" ht="36" customHeight="1" spans="1:7">
      <c r="A28" s="439" t="s">
        <v>179</v>
      </c>
      <c r="B28" s="303" t="s">
        <v>143</v>
      </c>
      <c r="C28" s="344">
        <v>1617</v>
      </c>
      <c r="D28" s="344">
        <v>1338</v>
      </c>
      <c r="E28" s="316">
        <f t="shared" si="0"/>
        <v>-0.173</v>
      </c>
      <c r="F28" s="285" t="str">
        <f t="shared" si="1"/>
        <v>是</v>
      </c>
      <c r="G28" s="162" t="str">
        <f t="shared" si="2"/>
        <v>项</v>
      </c>
    </row>
    <row r="29" ht="36" customHeight="1" spans="1:7">
      <c r="A29" s="439" t="s">
        <v>180</v>
      </c>
      <c r="B29" s="303" t="s">
        <v>145</v>
      </c>
      <c r="C29" s="344">
        <v>0</v>
      </c>
      <c r="D29" s="344">
        <v>0</v>
      </c>
      <c r="E29" s="316" t="str">
        <f t="shared" si="0"/>
        <v/>
      </c>
      <c r="F29" s="285" t="str">
        <f t="shared" si="1"/>
        <v>否</v>
      </c>
      <c r="G29" s="162" t="str">
        <f t="shared" si="2"/>
        <v>项</v>
      </c>
    </row>
    <row r="30" ht="36" customHeight="1" spans="1:7">
      <c r="A30" s="439" t="s">
        <v>181</v>
      </c>
      <c r="B30" s="303" t="s">
        <v>182</v>
      </c>
      <c r="C30" s="344">
        <v>0</v>
      </c>
      <c r="D30" s="344">
        <v>0</v>
      </c>
      <c r="E30" s="316" t="str">
        <f t="shared" si="0"/>
        <v/>
      </c>
      <c r="F30" s="285" t="str">
        <f t="shared" si="1"/>
        <v>否</v>
      </c>
      <c r="G30" s="162" t="str">
        <f t="shared" si="2"/>
        <v>项</v>
      </c>
    </row>
    <row r="31" ht="36" customHeight="1" spans="1:7">
      <c r="A31" s="439" t="s">
        <v>183</v>
      </c>
      <c r="B31" s="303" t="s">
        <v>184</v>
      </c>
      <c r="C31" s="344">
        <v>0</v>
      </c>
      <c r="D31" s="344">
        <v>0</v>
      </c>
      <c r="E31" s="316" t="str">
        <f t="shared" si="0"/>
        <v/>
      </c>
      <c r="F31" s="285" t="str">
        <f t="shared" si="1"/>
        <v>否</v>
      </c>
      <c r="G31" s="162" t="str">
        <f t="shared" si="2"/>
        <v>项</v>
      </c>
    </row>
    <row r="32" ht="36" customHeight="1" spans="1:7">
      <c r="A32" s="439" t="s">
        <v>185</v>
      </c>
      <c r="B32" s="303" t="s">
        <v>186</v>
      </c>
      <c r="C32" s="344">
        <v>0</v>
      </c>
      <c r="D32" s="344">
        <v>0</v>
      </c>
      <c r="E32" s="316" t="str">
        <f t="shared" si="0"/>
        <v/>
      </c>
      <c r="F32" s="285" t="str">
        <f t="shared" si="1"/>
        <v>否</v>
      </c>
      <c r="G32" s="162" t="str">
        <f t="shared" si="2"/>
        <v>项</v>
      </c>
    </row>
    <row r="33" ht="36" customHeight="1" spans="1:7">
      <c r="A33" s="439" t="s">
        <v>187</v>
      </c>
      <c r="B33" s="303" t="s">
        <v>188</v>
      </c>
      <c r="C33" s="344">
        <v>248</v>
      </c>
      <c r="D33" s="344">
        <v>61</v>
      </c>
      <c r="E33" s="316">
        <f t="shared" si="0"/>
        <v>-0.754</v>
      </c>
      <c r="F33" s="285" t="str">
        <f t="shared" si="1"/>
        <v>是</v>
      </c>
      <c r="G33" s="162" t="str">
        <f t="shared" si="2"/>
        <v>项</v>
      </c>
    </row>
    <row r="34" ht="36" customHeight="1" spans="1:7">
      <c r="A34" s="439" t="s">
        <v>189</v>
      </c>
      <c r="B34" s="303" t="s">
        <v>190</v>
      </c>
      <c r="C34" s="344">
        <v>0</v>
      </c>
      <c r="D34" s="344">
        <v>0</v>
      </c>
      <c r="E34" s="316" t="str">
        <f t="shared" si="0"/>
        <v/>
      </c>
      <c r="F34" s="285" t="str">
        <f t="shared" si="1"/>
        <v>否</v>
      </c>
      <c r="G34" s="162" t="str">
        <f t="shared" si="2"/>
        <v>项</v>
      </c>
    </row>
    <row r="35" ht="36" customHeight="1" spans="1:7">
      <c r="A35" s="439" t="s">
        <v>191</v>
      </c>
      <c r="B35" s="303" t="s">
        <v>159</v>
      </c>
      <c r="C35" s="344">
        <v>2136</v>
      </c>
      <c r="D35" s="344">
        <v>2596</v>
      </c>
      <c r="E35" s="316">
        <f t="shared" si="0"/>
        <v>0.215</v>
      </c>
      <c r="F35" s="285" t="str">
        <f t="shared" si="1"/>
        <v>是</v>
      </c>
      <c r="G35" s="162" t="str">
        <f t="shared" si="2"/>
        <v>项</v>
      </c>
    </row>
    <row r="36" ht="36" customHeight="1" spans="1:7">
      <c r="A36" s="440" t="s">
        <v>192</v>
      </c>
      <c r="B36" s="303" t="s">
        <v>193</v>
      </c>
      <c r="C36" s="344">
        <v>162</v>
      </c>
      <c r="D36" s="344">
        <v>58</v>
      </c>
      <c r="E36" s="316">
        <f t="shared" si="0"/>
        <v>-0.642</v>
      </c>
      <c r="F36" s="285" t="str">
        <f t="shared" si="1"/>
        <v>是</v>
      </c>
      <c r="G36" s="162" t="str">
        <f t="shared" si="2"/>
        <v>项</v>
      </c>
    </row>
    <row r="37" ht="36" customHeight="1" spans="1:7">
      <c r="A37" s="438" t="s">
        <v>194</v>
      </c>
      <c r="B37" s="301" t="s">
        <v>195</v>
      </c>
      <c r="C37" s="328">
        <v>3538</v>
      </c>
      <c r="D37" s="328">
        <v>4207</v>
      </c>
      <c r="E37" s="316">
        <f t="shared" si="0"/>
        <v>0.189</v>
      </c>
      <c r="F37" s="285" t="str">
        <f t="shared" si="1"/>
        <v>是</v>
      </c>
      <c r="G37" s="162" t="str">
        <f t="shared" si="2"/>
        <v>款</v>
      </c>
    </row>
    <row r="38" ht="36" customHeight="1" spans="1:7">
      <c r="A38" s="439" t="s">
        <v>196</v>
      </c>
      <c r="B38" s="303" t="s">
        <v>141</v>
      </c>
      <c r="C38" s="344">
        <v>2568</v>
      </c>
      <c r="D38" s="344">
        <v>2563</v>
      </c>
      <c r="E38" s="316">
        <f t="shared" si="0"/>
        <v>-0.002</v>
      </c>
      <c r="F38" s="285" t="str">
        <f t="shared" si="1"/>
        <v>是</v>
      </c>
      <c r="G38" s="162" t="str">
        <f t="shared" si="2"/>
        <v>项</v>
      </c>
    </row>
    <row r="39" ht="36" customHeight="1" spans="1:7">
      <c r="A39" s="439" t="s">
        <v>197</v>
      </c>
      <c r="B39" s="303" t="s">
        <v>143</v>
      </c>
      <c r="C39" s="344">
        <v>56</v>
      </c>
      <c r="D39" s="344">
        <v>177</v>
      </c>
      <c r="E39" s="316">
        <f t="shared" si="0"/>
        <v>2.161</v>
      </c>
      <c r="F39" s="285" t="str">
        <f t="shared" si="1"/>
        <v>是</v>
      </c>
      <c r="G39" s="162" t="str">
        <f t="shared" si="2"/>
        <v>项</v>
      </c>
    </row>
    <row r="40" ht="36" customHeight="1" spans="1:7">
      <c r="A40" s="439" t="s">
        <v>198</v>
      </c>
      <c r="B40" s="303" t="s">
        <v>145</v>
      </c>
      <c r="C40" s="344">
        <v>0</v>
      </c>
      <c r="D40" s="344">
        <v>0</v>
      </c>
      <c r="E40" s="316" t="str">
        <f t="shared" si="0"/>
        <v/>
      </c>
      <c r="F40" s="285" t="str">
        <f t="shared" si="1"/>
        <v>否</v>
      </c>
      <c r="G40" s="162" t="str">
        <f t="shared" si="2"/>
        <v>项</v>
      </c>
    </row>
    <row r="41" ht="36" customHeight="1" spans="1:7">
      <c r="A41" s="439" t="s">
        <v>199</v>
      </c>
      <c r="B41" s="303" t="s">
        <v>200</v>
      </c>
      <c r="C41" s="344">
        <v>30</v>
      </c>
      <c r="D41" s="344">
        <v>0</v>
      </c>
      <c r="E41" s="316">
        <f t="shared" si="0"/>
        <v>-1</v>
      </c>
      <c r="F41" s="285" t="str">
        <f t="shared" si="1"/>
        <v>是</v>
      </c>
      <c r="G41" s="162" t="str">
        <f t="shared" si="2"/>
        <v>项</v>
      </c>
    </row>
    <row r="42" ht="36" customHeight="1" spans="1:7">
      <c r="A42" s="439" t="s">
        <v>201</v>
      </c>
      <c r="B42" s="303" t="s">
        <v>202</v>
      </c>
      <c r="C42" s="344">
        <v>0</v>
      </c>
      <c r="D42" s="344">
        <v>0</v>
      </c>
      <c r="E42" s="316" t="str">
        <f t="shared" si="0"/>
        <v/>
      </c>
      <c r="F42" s="285" t="str">
        <f t="shared" si="1"/>
        <v>否</v>
      </c>
      <c r="G42" s="162" t="str">
        <f t="shared" si="2"/>
        <v>项</v>
      </c>
    </row>
    <row r="43" ht="36" customHeight="1" spans="1:7">
      <c r="A43" s="439" t="s">
        <v>203</v>
      </c>
      <c r="B43" s="303" t="s">
        <v>204</v>
      </c>
      <c r="C43" s="344">
        <v>0</v>
      </c>
      <c r="D43" s="344">
        <v>0</v>
      </c>
      <c r="E43" s="316" t="str">
        <f t="shared" si="0"/>
        <v/>
      </c>
      <c r="F43" s="285" t="str">
        <f t="shared" si="1"/>
        <v>否</v>
      </c>
      <c r="G43" s="162" t="str">
        <f t="shared" si="2"/>
        <v>项</v>
      </c>
    </row>
    <row r="44" ht="36" customHeight="1" spans="1:7">
      <c r="A44" s="439" t="s">
        <v>205</v>
      </c>
      <c r="B44" s="303" t="s">
        <v>206</v>
      </c>
      <c r="C44" s="344">
        <v>0</v>
      </c>
      <c r="D44" s="344">
        <v>0</v>
      </c>
      <c r="E44" s="316" t="str">
        <f t="shared" si="0"/>
        <v/>
      </c>
      <c r="F44" s="285" t="str">
        <f t="shared" si="1"/>
        <v>否</v>
      </c>
      <c r="G44" s="162" t="str">
        <f t="shared" si="2"/>
        <v>项</v>
      </c>
    </row>
    <row r="45" ht="36" customHeight="1" spans="1:7">
      <c r="A45" s="439" t="s">
        <v>207</v>
      </c>
      <c r="B45" s="303" t="s">
        <v>208</v>
      </c>
      <c r="C45" s="344">
        <v>0</v>
      </c>
      <c r="D45" s="344">
        <v>0</v>
      </c>
      <c r="E45" s="316" t="str">
        <f t="shared" si="0"/>
        <v/>
      </c>
      <c r="F45" s="285" t="str">
        <f t="shared" si="1"/>
        <v>否</v>
      </c>
      <c r="G45" s="162" t="str">
        <f t="shared" si="2"/>
        <v>项</v>
      </c>
    </row>
    <row r="46" ht="36" customHeight="1" spans="1:7">
      <c r="A46" s="439" t="s">
        <v>209</v>
      </c>
      <c r="B46" s="303" t="s">
        <v>159</v>
      </c>
      <c r="C46" s="344">
        <v>884</v>
      </c>
      <c r="D46" s="344">
        <v>1042</v>
      </c>
      <c r="E46" s="316">
        <f t="shared" si="0"/>
        <v>0.179</v>
      </c>
      <c r="F46" s="285" t="str">
        <f t="shared" si="1"/>
        <v>是</v>
      </c>
      <c r="G46" s="162" t="str">
        <f t="shared" si="2"/>
        <v>项</v>
      </c>
    </row>
    <row r="47" ht="36" customHeight="1" spans="1:7">
      <c r="A47" s="439" t="s">
        <v>210</v>
      </c>
      <c r="B47" s="303" t="s">
        <v>211</v>
      </c>
      <c r="C47" s="344">
        <v>0</v>
      </c>
      <c r="D47" s="344">
        <v>425</v>
      </c>
      <c r="E47" s="316" t="str">
        <f t="shared" si="0"/>
        <v/>
      </c>
      <c r="F47" s="285" t="str">
        <f t="shared" si="1"/>
        <v>是</v>
      </c>
      <c r="G47" s="162" t="str">
        <f t="shared" si="2"/>
        <v>项</v>
      </c>
    </row>
    <row r="48" ht="36" customHeight="1" spans="1:7">
      <c r="A48" s="438" t="s">
        <v>212</v>
      </c>
      <c r="B48" s="301" t="s">
        <v>213</v>
      </c>
      <c r="C48" s="306">
        <v>1161</v>
      </c>
      <c r="D48" s="306">
        <v>1257</v>
      </c>
      <c r="E48" s="316">
        <f t="shared" si="0"/>
        <v>0.083</v>
      </c>
      <c r="F48" s="285" t="str">
        <f t="shared" si="1"/>
        <v>是</v>
      </c>
      <c r="G48" s="162" t="str">
        <f t="shared" si="2"/>
        <v>款</v>
      </c>
    </row>
    <row r="49" ht="36" customHeight="1" spans="1:7">
      <c r="A49" s="439" t="s">
        <v>214</v>
      </c>
      <c r="B49" s="303" t="s">
        <v>141</v>
      </c>
      <c r="C49" s="306">
        <v>1086</v>
      </c>
      <c r="D49" s="306">
        <v>1049</v>
      </c>
      <c r="E49" s="316">
        <f t="shared" si="0"/>
        <v>-0.034</v>
      </c>
      <c r="F49" s="285" t="str">
        <f t="shared" si="1"/>
        <v>是</v>
      </c>
      <c r="G49" s="162" t="str">
        <f t="shared" si="2"/>
        <v>项</v>
      </c>
    </row>
    <row r="50" ht="36" customHeight="1" spans="1:7">
      <c r="A50" s="439" t="s">
        <v>215</v>
      </c>
      <c r="B50" s="303" t="s">
        <v>143</v>
      </c>
      <c r="C50" s="306">
        <v>0</v>
      </c>
      <c r="D50" s="306">
        <v>12</v>
      </c>
      <c r="E50" s="316" t="str">
        <f t="shared" si="0"/>
        <v/>
      </c>
      <c r="F50" s="285" t="str">
        <f t="shared" si="1"/>
        <v>是</v>
      </c>
      <c r="G50" s="162" t="str">
        <f t="shared" si="2"/>
        <v>项</v>
      </c>
    </row>
    <row r="51" ht="36" customHeight="1" spans="1:7">
      <c r="A51" s="439" t="s">
        <v>216</v>
      </c>
      <c r="B51" s="303" t="s">
        <v>145</v>
      </c>
      <c r="C51" s="306">
        <v>0</v>
      </c>
      <c r="D51" s="306">
        <v>0</v>
      </c>
      <c r="E51" s="316" t="str">
        <f t="shared" si="0"/>
        <v/>
      </c>
      <c r="F51" s="285" t="str">
        <f t="shared" si="1"/>
        <v>否</v>
      </c>
      <c r="G51" s="162" t="str">
        <f t="shared" si="2"/>
        <v>项</v>
      </c>
    </row>
    <row r="52" ht="36" customHeight="1" spans="1:7">
      <c r="A52" s="439" t="s">
        <v>217</v>
      </c>
      <c r="B52" s="303" t="s">
        <v>218</v>
      </c>
      <c r="C52" s="306">
        <v>0</v>
      </c>
      <c r="D52" s="306">
        <v>0</v>
      </c>
      <c r="E52" s="316" t="str">
        <f t="shared" si="0"/>
        <v/>
      </c>
      <c r="F52" s="285" t="str">
        <f t="shared" si="1"/>
        <v>否</v>
      </c>
      <c r="G52" s="162" t="str">
        <f t="shared" si="2"/>
        <v>项</v>
      </c>
    </row>
    <row r="53" ht="36" customHeight="1" spans="1:7">
      <c r="A53" s="439" t="s">
        <v>219</v>
      </c>
      <c r="B53" s="303" t="s">
        <v>220</v>
      </c>
      <c r="C53" s="306">
        <v>30</v>
      </c>
      <c r="D53" s="306">
        <v>30</v>
      </c>
      <c r="E53" s="316">
        <f t="shared" si="0"/>
        <v>0</v>
      </c>
      <c r="F53" s="285" t="str">
        <f t="shared" si="1"/>
        <v>是</v>
      </c>
      <c r="G53" s="162" t="str">
        <f t="shared" si="2"/>
        <v>项</v>
      </c>
    </row>
    <row r="54" ht="36" customHeight="1" spans="1:7">
      <c r="A54" s="439" t="s">
        <v>221</v>
      </c>
      <c r="B54" s="303" t="s">
        <v>222</v>
      </c>
      <c r="C54" s="306">
        <v>0</v>
      </c>
      <c r="D54" s="306">
        <v>0</v>
      </c>
      <c r="E54" s="316" t="str">
        <f t="shared" si="0"/>
        <v/>
      </c>
      <c r="F54" s="285" t="str">
        <f t="shared" si="1"/>
        <v>否</v>
      </c>
      <c r="G54" s="162" t="str">
        <f t="shared" si="2"/>
        <v>项</v>
      </c>
    </row>
    <row r="55" ht="36" customHeight="1" spans="1:7">
      <c r="A55" s="439" t="s">
        <v>223</v>
      </c>
      <c r="B55" s="303" t="s">
        <v>224</v>
      </c>
      <c r="C55" s="306">
        <v>17</v>
      </c>
      <c r="D55" s="306">
        <v>113</v>
      </c>
      <c r="E55" s="316">
        <f t="shared" si="0"/>
        <v>5.647</v>
      </c>
      <c r="F55" s="285" t="str">
        <f t="shared" si="1"/>
        <v>是</v>
      </c>
      <c r="G55" s="162" t="str">
        <f t="shared" si="2"/>
        <v>项</v>
      </c>
    </row>
    <row r="56" ht="36" customHeight="1" spans="1:7">
      <c r="A56" s="439" t="s">
        <v>225</v>
      </c>
      <c r="B56" s="303" t="s">
        <v>226</v>
      </c>
      <c r="C56" s="306">
        <v>28</v>
      </c>
      <c r="D56" s="306">
        <v>19</v>
      </c>
      <c r="E56" s="316">
        <f t="shared" si="0"/>
        <v>-0.321</v>
      </c>
      <c r="F56" s="285" t="str">
        <f t="shared" si="1"/>
        <v>是</v>
      </c>
      <c r="G56" s="162" t="str">
        <f t="shared" si="2"/>
        <v>项</v>
      </c>
    </row>
    <row r="57" ht="36" customHeight="1" spans="1:7">
      <c r="A57" s="439" t="s">
        <v>227</v>
      </c>
      <c r="B57" s="303" t="s">
        <v>159</v>
      </c>
      <c r="C57" s="306">
        <v>0</v>
      </c>
      <c r="D57" s="306">
        <v>34</v>
      </c>
      <c r="E57" s="316" t="str">
        <f t="shared" si="0"/>
        <v/>
      </c>
      <c r="F57" s="285" t="str">
        <f t="shared" si="1"/>
        <v>是</v>
      </c>
      <c r="G57" s="162" t="str">
        <f t="shared" si="2"/>
        <v>项</v>
      </c>
    </row>
    <row r="58" ht="36" customHeight="1" spans="1:7">
      <c r="A58" s="439" t="s">
        <v>228</v>
      </c>
      <c r="B58" s="303" t="s">
        <v>229</v>
      </c>
      <c r="C58" s="306">
        <v>0</v>
      </c>
      <c r="D58" s="306">
        <v>0</v>
      </c>
      <c r="E58" s="316" t="str">
        <f t="shared" si="0"/>
        <v/>
      </c>
      <c r="F58" s="285" t="str">
        <f t="shared" si="1"/>
        <v>否</v>
      </c>
      <c r="G58" s="162" t="str">
        <f t="shared" si="2"/>
        <v>项</v>
      </c>
    </row>
    <row r="59" ht="36" customHeight="1" spans="1:7">
      <c r="A59" s="438" t="s">
        <v>230</v>
      </c>
      <c r="B59" s="301" t="s">
        <v>231</v>
      </c>
      <c r="C59" s="306">
        <v>3166</v>
      </c>
      <c r="D59" s="306">
        <v>4215</v>
      </c>
      <c r="E59" s="316">
        <f t="shared" si="0"/>
        <v>0.331</v>
      </c>
      <c r="F59" s="285" t="str">
        <f t="shared" si="1"/>
        <v>是</v>
      </c>
      <c r="G59" s="162" t="str">
        <f t="shared" si="2"/>
        <v>款</v>
      </c>
    </row>
    <row r="60" ht="36" customHeight="1" spans="1:7">
      <c r="A60" s="439" t="s">
        <v>232</v>
      </c>
      <c r="B60" s="303" t="s">
        <v>141</v>
      </c>
      <c r="C60" s="306">
        <v>2096</v>
      </c>
      <c r="D60" s="306">
        <v>2468</v>
      </c>
      <c r="E60" s="316">
        <f t="shared" si="0"/>
        <v>0.177</v>
      </c>
      <c r="F60" s="285" t="str">
        <f t="shared" si="1"/>
        <v>是</v>
      </c>
      <c r="G60" s="162" t="str">
        <f t="shared" si="2"/>
        <v>项</v>
      </c>
    </row>
    <row r="61" ht="36" customHeight="1" spans="1:7">
      <c r="A61" s="439" t="s">
        <v>233</v>
      </c>
      <c r="B61" s="303" t="s">
        <v>143</v>
      </c>
      <c r="C61" s="306">
        <v>438</v>
      </c>
      <c r="D61" s="306">
        <v>403</v>
      </c>
      <c r="E61" s="316">
        <f t="shared" si="0"/>
        <v>-0.08</v>
      </c>
      <c r="F61" s="285" t="str">
        <f t="shared" si="1"/>
        <v>是</v>
      </c>
      <c r="G61" s="162" t="str">
        <f t="shared" si="2"/>
        <v>项</v>
      </c>
    </row>
    <row r="62" ht="36" customHeight="1" spans="1:7">
      <c r="A62" s="439" t="s">
        <v>234</v>
      </c>
      <c r="B62" s="303" t="s">
        <v>145</v>
      </c>
      <c r="C62" s="306">
        <v>0</v>
      </c>
      <c r="D62" s="306">
        <v>0</v>
      </c>
      <c r="E62" s="316" t="str">
        <f t="shared" si="0"/>
        <v/>
      </c>
      <c r="F62" s="285" t="str">
        <f t="shared" si="1"/>
        <v>否</v>
      </c>
      <c r="G62" s="162" t="str">
        <f t="shared" si="2"/>
        <v>项</v>
      </c>
    </row>
    <row r="63" ht="36" customHeight="1" spans="1:7">
      <c r="A63" s="439" t="s">
        <v>235</v>
      </c>
      <c r="B63" s="303" t="s">
        <v>236</v>
      </c>
      <c r="C63" s="306">
        <v>0</v>
      </c>
      <c r="D63" s="306">
        <v>0</v>
      </c>
      <c r="E63" s="316" t="str">
        <f t="shared" si="0"/>
        <v/>
      </c>
      <c r="F63" s="285" t="str">
        <f t="shared" si="1"/>
        <v>否</v>
      </c>
      <c r="G63" s="162" t="str">
        <f t="shared" si="2"/>
        <v>项</v>
      </c>
    </row>
    <row r="64" ht="36" customHeight="1" spans="1:7">
      <c r="A64" s="439" t="s">
        <v>237</v>
      </c>
      <c r="B64" s="303" t="s">
        <v>238</v>
      </c>
      <c r="C64" s="306">
        <v>0</v>
      </c>
      <c r="D64" s="306">
        <v>0</v>
      </c>
      <c r="E64" s="316" t="str">
        <f t="shared" si="0"/>
        <v/>
      </c>
      <c r="F64" s="285" t="str">
        <f t="shared" si="1"/>
        <v>否</v>
      </c>
      <c r="G64" s="162" t="str">
        <f t="shared" si="2"/>
        <v>项</v>
      </c>
    </row>
    <row r="65" ht="36" customHeight="1" spans="1:7">
      <c r="A65" s="439" t="s">
        <v>239</v>
      </c>
      <c r="B65" s="303" t="s">
        <v>240</v>
      </c>
      <c r="C65" s="306">
        <v>0</v>
      </c>
      <c r="D65" s="306">
        <v>0</v>
      </c>
      <c r="E65" s="316" t="str">
        <f t="shared" si="0"/>
        <v/>
      </c>
      <c r="F65" s="285" t="str">
        <f t="shared" si="1"/>
        <v>否</v>
      </c>
      <c r="G65" s="162" t="str">
        <f t="shared" si="2"/>
        <v>项</v>
      </c>
    </row>
    <row r="66" ht="36" customHeight="1" spans="1:7">
      <c r="A66" s="439" t="s">
        <v>241</v>
      </c>
      <c r="B66" s="303" t="s">
        <v>242</v>
      </c>
      <c r="C66" s="306">
        <v>440</v>
      </c>
      <c r="D66" s="306">
        <v>1258</v>
      </c>
      <c r="E66" s="316">
        <f t="shared" si="0"/>
        <v>1.859</v>
      </c>
      <c r="F66" s="285" t="str">
        <f t="shared" si="1"/>
        <v>是</v>
      </c>
      <c r="G66" s="162" t="str">
        <f t="shared" si="2"/>
        <v>项</v>
      </c>
    </row>
    <row r="67" ht="36" customHeight="1" spans="1:7">
      <c r="A67" s="439" t="s">
        <v>243</v>
      </c>
      <c r="B67" s="303" t="s">
        <v>244</v>
      </c>
      <c r="C67" s="306">
        <v>23</v>
      </c>
      <c r="D67" s="306">
        <v>3</v>
      </c>
      <c r="E67" s="316">
        <f t="shared" si="0"/>
        <v>-0.87</v>
      </c>
      <c r="F67" s="285" t="str">
        <f t="shared" si="1"/>
        <v>是</v>
      </c>
      <c r="G67" s="162" t="str">
        <f t="shared" si="2"/>
        <v>项</v>
      </c>
    </row>
    <row r="68" ht="36" customHeight="1" spans="1:7">
      <c r="A68" s="439" t="s">
        <v>245</v>
      </c>
      <c r="B68" s="303" t="s">
        <v>159</v>
      </c>
      <c r="C68" s="306">
        <v>0</v>
      </c>
      <c r="D68" s="306">
        <v>83</v>
      </c>
      <c r="E68" s="316" t="str">
        <f t="shared" ref="E68:E131" si="3">IF(C68&gt;0,D68/C68-1,IF(C68&lt;0,-(D68/C68-1),""))</f>
        <v/>
      </c>
      <c r="F68" s="285" t="str">
        <f t="shared" ref="F68:F131" si="4">IF(LEN(A68)=3,"是",IF(B68&lt;&gt;"",IF(SUM(C68:D68)&lt;&gt;0,"是","否"),"是"))</f>
        <v>是</v>
      </c>
      <c r="G68" s="162" t="str">
        <f t="shared" ref="G68:G131" si="5">IF(LEN(A68)=3,"类",IF(LEN(A68)=5,"款","项"))</f>
        <v>项</v>
      </c>
    </row>
    <row r="69" ht="36" customHeight="1" spans="1:7">
      <c r="A69" s="439" t="s">
        <v>246</v>
      </c>
      <c r="B69" s="303" t="s">
        <v>247</v>
      </c>
      <c r="C69" s="306">
        <v>169</v>
      </c>
      <c r="D69" s="306">
        <v>0</v>
      </c>
      <c r="E69" s="316">
        <f t="shared" si="3"/>
        <v>-1</v>
      </c>
      <c r="F69" s="285" t="str">
        <f t="shared" si="4"/>
        <v>是</v>
      </c>
      <c r="G69" s="162" t="str">
        <f t="shared" si="5"/>
        <v>项</v>
      </c>
    </row>
    <row r="70" ht="36" customHeight="1" spans="1:7">
      <c r="A70" s="438" t="s">
        <v>248</v>
      </c>
      <c r="B70" s="301" t="s">
        <v>249</v>
      </c>
      <c r="C70" s="328">
        <v>1293</v>
      </c>
      <c r="D70" s="328">
        <v>1600</v>
      </c>
      <c r="E70" s="316">
        <f t="shared" si="3"/>
        <v>0.237</v>
      </c>
      <c r="F70" s="285" t="str">
        <f t="shared" si="4"/>
        <v>是</v>
      </c>
      <c r="G70" s="162" t="str">
        <f t="shared" si="5"/>
        <v>款</v>
      </c>
    </row>
    <row r="71" ht="36" customHeight="1" spans="1:7">
      <c r="A71" s="439" t="s">
        <v>250</v>
      </c>
      <c r="B71" s="303" t="s">
        <v>141</v>
      </c>
      <c r="C71" s="344">
        <v>1000</v>
      </c>
      <c r="D71" s="344">
        <v>800</v>
      </c>
      <c r="E71" s="316">
        <f t="shared" si="3"/>
        <v>-0.2</v>
      </c>
      <c r="F71" s="285" t="str">
        <f t="shared" si="4"/>
        <v>是</v>
      </c>
      <c r="G71" s="162" t="str">
        <f t="shared" si="5"/>
        <v>项</v>
      </c>
    </row>
    <row r="72" ht="36" customHeight="1" spans="1:7">
      <c r="A72" s="439" t="s">
        <v>251</v>
      </c>
      <c r="B72" s="303" t="s">
        <v>143</v>
      </c>
      <c r="C72" s="344">
        <v>0</v>
      </c>
      <c r="D72" s="344">
        <v>0</v>
      </c>
      <c r="E72" s="316" t="str">
        <f t="shared" si="3"/>
        <v/>
      </c>
      <c r="F72" s="285" t="str">
        <f t="shared" si="4"/>
        <v>否</v>
      </c>
      <c r="G72" s="162" t="str">
        <f t="shared" si="5"/>
        <v>项</v>
      </c>
    </row>
    <row r="73" ht="36" customHeight="1" spans="1:7">
      <c r="A73" s="439" t="s">
        <v>252</v>
      </c>
      <c r="B73" s="303" t="s">
        <v>145</v>
      </c>
      <c r="C73" s="344">
        <v>0</v>
      </c>
      <c r="D73" s="344">
        <v>0</v>
      </c>
      <c r="E73" s="316" t="str">
        <f t="shared" si="3"/>
        <v/>
      </c>
      <c r="F73" s="285" t="str">
        <f t="shared" si="4"/>
        <v>否</v>
      </c>
      <c r="G73" s="162" t="str">
        <f t="shared" si="5"/>
        <v>项</v>
      </c>
    </row>
    <row r="74" ht="36" customHeight="1" spans="1:7">
      <c r="A74" s="439" t="s">
        <v>253</v>
      </c>
      <c r="B74" s="303" t="s">
        <v>254</v>
      </c>
      <c r="C74" s="344">
        <v>0</v>
      </c>
      <c r="D74" s="344">
        <v>0</v>
      </c>
      <c r="E74" s="316" t="str">
        <f t="shared" si="3"/>
        <v/>
      </c>
      <c r="F74" s="285" t="str">
        <f t="shared" si="4"/>
        <v>否</v>
      </c>
      <c r="G74" s="162" t="str">
        <f t="shared" si="5"/>
        <v>项</v>
      </c>
    </row>
    <row r="75" ht="36" customHeight="1" spans="1:7">
      <c r="A75" s="439" t="s">
        <v>255</v>
      </c>
      <c r="B75" s="303" t="s">
        <v>256</v>
      </c>
      <c r="C75" s="441"/>
      <c r="D75" s="441"/>
      <c r="E75" s="316" t="str">
        <f t="shared" si="3"/>
        <v/>
      </c>
      <c r="F75" s="285" t="str">
        <f t="shared" ref="F75:F85" si="6">IF(LEN(A75)=3,"是",IF(B75&lt;&gt;"",IF(SUM(C80:D80)&lt;&gt;0,"是","否"),"是"))</f>
        <v>是</v>
      </c>
      <c r="G75" s="162" t="str">
        <f t="shared" si="5"/>
        <v>项</v>
      </c>
    </row>
    <row r="76" ht="36" customHeight="1" spans="1:7">
      <c r="A76" s="439" t="s">
        <v>257</v>
      </c>
      <c r="B76" s="303" t="s">
        <v>258</v>
      </c>
      <c r="C76" s="441"/>
      <c r="D76" s="441"/>
      <c r="E76" s="316" t="str">
        <f t="shared" si="3"/>
        <v/>
      </c>
      <c r="F76" s="285" t="str">
        <f t="shared" si="6"/>
        <v>否</v>
      </c>
      <c r="G76" s="162" t="str">
        <f t="shared" si="5"/>
        <v>项</v>
      </c>
    </row>
    <row r="77" ht="36" customHeight="1" spans="1:7">
      <c r="A77" s="439" t="s">
        <v>259</v>
      </c>
      <c r="B77" s="303" t="s">
        <v>260</v>
      </c>
      <c r="C77" s="441"/>
      <c r="D77" s="441"/>
      <c r="E77" s="316" t="str">
        <f t="shared" si="3"/>
        <v/>
      </c>
      <c r="F77" s="285" t="str">
        <f t="shared" si="6"/>
        <v>是</v>
      </c>
      <c r="G77" s="162" t="str">
        <f t="shared" si="5"/>
        <v>项</v>
      </c>
    </row>
    <row r="78" ht="36" customHeight="1" spans="1:7">
      <c r="A78" s="439" t="s">
        <v>261</v>
      </c>
      <c r="B78" s="303" t="s">
        <v>262</v>
      </c>
      <c r="C78" s="441"/>
      <c r="D78" s="441"/>
      <c r="E78" s="316" t="str">
        <f t="shared" si="3"/>
        <v/>
      </c>
      <c r="F78" s="285" t="str">
        <f t="shared" si="6"/>
        <v>是</v>
      </c>
      <c r="G78" s="162" t="str">
        <f t="shared" si="5"/>
        <v>项</v>
      </c>
    </row>
    <row r="79" ht="36" customHeight="1" spans="1:7">
      <c r="A79" s="439" t="s">
        <v>263</v>
      </c>
      <c r="B79" s="303" t="s">
        <v>242</v>
      </c>
      <c r="C79" s="441"/>
      <c r="D79" s="441"/>
      <c r="E79" s="316" t="str">
        <f t="shared" si="3"/>
        <v/>
      </c>
      <c r="F79" s="285" t="str">
        <f t="shared" si="6"/>
        <v>是</v>
      </c>
      <c r="G79" s="162" t="str">
        <f t="shared" si="5"/>
        <v>项</v>
      </c>
    </row>
    <row r="80" ht="36" customHeight="1" spans="1:7">
      <c r="A80" s="442">
        <v>2010710</v>
      </c>
      <c r="B80" s="303" t="s">
        <v>264</v>
      </c>
      <c r="C80" s="344">
        <v>293</v>
      </c>
      <c r="D80" s="344">
        <v>0</v>
      </c>
      <c r="E80" s="316">
        <f t="shared" si="3"/>
        <v>-1</v>
      </c>
      <c r="F80" s="285" t="str">
        <f t="shared" si="6"/>
        <v>否</v>
      </c>
      <c r="G80" s="162" t="str">
        <f t="shared" si="5"/>
        <v>项</v>
      </c>
    </row>
    <row r="81" ht="36" customHeight="1" spans="1:7">
      <c r="A81" s="439" t="s">
        <v>265</v>
      </c>
      <c r="B81" s="303" t="s">
        <v>159</v>
      </c>
      <c r="C81" s="344">
        <v>0</v>
      </c>
      <c r="D81" s="344">
        <v>0</v>
      </c>
      <c r="E81" s="316" t="str">
        <f t="shared" si="3"/>
        <v/>
      </c>
      <c r="F81" s="285" t="str">
        <f t="shared" si="6"/>
        <v>否</v>
      </c>
      <c r="G81" s="162" t="str">
        <f t="shared" si="5"/>
        <v>项</v>
      </c>
    </row>
    <row r="82" ht="36" customHeight="1" spans="1:7">
      <c r="A82" s="439" t="s">
        <v>266</v>
      </c>
      <c r="B82" s="303" t="s">
        <v>267</v>
      </c>
      <c r="C82" s="344">
        <v>0</v>
      </c>
      <c r="D82" s="344">
        <v>800</v>
      </c>
      <c r="E82" s="316" t="str">
        <f t="shared" si="3"/>
        <v/>
      </c>
      <c r="F82" s="285" t="str">
        <f t="shared" si="6"/>
        <v>否</v>
      </c>
      <c r="G82" s="162" t="str">
        <f t="shared" si="5"/>
        <v>项</v>
      </c>
    </row>
    <row r="83" ht="36" customHeight="1" spans="1:7">
      <c r="A83" s="438" t="s">
        <v>268</v>
      </c>
      <c r="B83" s="301" t="s">
        <v>269</v>
      </c>
      <c r="C83" s="344">
        <v>215</v>
      </c>
      <c r="D83" s="344">
        <v>112</v>
      </c>
      <c r="E83" s="316">
        <f t="shared" si="3"/>
        <v>-0.479</v>
      </c>
      <c r="F83" s="285" t="str">
        <f t="shared" si="6"/>
        <v>否</v>
      </c>
      <c r="G83" s="162" t="str">
        <f t="shared" si="5"/>
        <v>款</v>
      </c>
    </row>
    <row r="84" ht="36" customHeight="1" spans="1:7">
      <c r="A84" s="439" t="s">
        <v>270</v>
      </c>
      <c r="B84" s="303" t="s">
        <v>141</v>
      </c>
      <c r="C84" s="344">
        <v>175</v>
      </c>
      <c r="D84" s="344">
        <v>72</v>
      </c>
      <c r="E84" s="316">
        <f t="shared" si="3"/>
        <v>-0.589</v>
      </c>
      <c r="F84" s="285" t="str">
        <f t="shared" si="6"/>
        <v>否</v>
      </c>
      <c r="G84" s="162" t="str">
        <f t="shared" si="5"/>
        <v>项</v>
      </c>
    </row>
    <row r="85" ht="36" customHeight="1" spans="1:7">
      <c r="A85" s="439" t="s">
        <v>271</v>
      </c>
      <c r="B85" s="303" t="s">
        <v>143</v>
      </c>
      <c r="C85" s="344">
        <v>0</v>
      </c>
      <c r="D85" s="344">
        <v>0</v>
      </c>
      <c r="E85" s="316" t="str">
        <f t="shared" si="3"/>
        <v/>
      </c>
      <c r="F85" s="285" t="str">
        <f t="shared" si="6"/>
        <v>是</v>
      </c>
      <c r="G85" s="162" t="str">
        <f t="shared" si="5"/>
        <v>项</v>
      </c>
    </row>
    <row r="86" ht="36" customHeight="1" spans="1:7">
      <c r="A86" s="439" t="s">
        <v>272</v>
      </c>
      <c r="B86" s="303" t="s">
        <v>145</v>
      </c>
      <c r="C86" s="344">
        <v>0</v>
      </c>
      <c r="D86" s="344">
        <v>0</v>
      </c>
      <c r="E86" s="316" t="str">
        <f t="shared" si="3"/>
        <v/>
      </c>
      <c r="F86" s="285" t="e">
        <f>IF(LEN(A86)=3,"是",IF(B86&lt;&gt;"",IF(SUM(#REF!)&lt;&gt;0,"是","否"),"是"))</f>
        <v>#REF!</v>
      </c>
      <c r="G86" s="162" t="str">
        <f t="shared" si="5"/>
        <v>项</v>
      </c>
    </row>
    <row r="87" ht="36" customHeight="1" spans="1:7">
      <c r="A87" s="439" t="s">
        <v>273</v>
      </c>
      <c r="B87" s="303" t="s">
        <v>274</v>
      </c>
      <c r="C87" s="344">
        <v>0</v>
      </c>
      <c r="D87" s="344">
        <v>0</v>
      </c>
      <c r="E87" s="316" t="str">
        <f t="shared" si="3"/>
        <v/>
      </c>
      <c r="F87" s="285" t="e">
        <f>IF(LEN(A87)=3,"是",IF(B87&lt;&gt;"",IF(SUM(#REF!)&lt;&gt;0,"是","否"),"是"))</f>
        <v>#REF!</v>
      </c>
      <c r="G87" s="162" t="str">
        <f t="shared" si="5"/>
        <v>项</v>
      </c>
    </row>
    <row r="88" ht="36" customHeight="1" spans="1:7">
      <c r="A88" s="439" t="s">
        <v>275</v>
      </c>
      <c r="B88" s="303" t="s">
        <v>276</v>
      </c>
      <c r="C88" s="328">
        <v>0</v>
      </c>
      <c r="D88" s="328">
        <v>0</v>
      </c>
      <c r="E88" s="316" t="str">
        <f t="shared" si="3"/>
        <v/>
      </c>
      <c r="F88" s="285" t="e">
        <f>IF(LEN(A88)=3,"是",IF(B88&lt;&gt;"",IF(SUM(#REF!)&lt;&gt;0,"是","否"),"是"))</f>
        <v>#REF!</v>
      </c>
      <c r="G88" s="162" t="str">
        <f t="shared" si="5"/>
        <v>项</v>
      </c>
    </row>
    <row r="89" ht="36" customHeight="1" spans="1:7">
      <c r="A89" s="439" t="s">
        <v>277</v>
      </c>
      <c r="B89" s="303" t="s">
        <v>242</v>
      </c>
      <c r="C89" s="344">
        <v>0</v>
      </c>
      <c r="D89" s="344">
        <v>0</v>
      </c>
      <c r="E89" s="316" t="str">
        <f t="shared" si="3"/>
        <v/>
      </c>
      <c r="F89" s="285" t="e">
        <f>IF(LEN(A89)=3,"是",IF(B89&lt;&gt;"",IF(SUM(#REF!)&lt;&gt;0,"是","否"),"是"))</f>
        <v>#REF!</v>
      </c>
      <c r="G89" s="162" t="str">
        <f t="shared" si="5"/>
        <v>项</v>
      </c>
    </row>
    <row r="90" ht="36" customHeight="1" spans="1:7">
      <c r="A90" s="439" t="s">
        <v>278</v>
      </c>
      <c r="B90" s="303" t="s">
        <v>159</v>
      </c>
      <c r="C90" s="344">
        <v>40</v>
      </c>
      <c r="D90" s="344">
        <v>40</v>
      </c>
      <c r="E90" s="316">
        <f t="shared" si="3"/>
        <v>0</v>
      </c>
      <c r="F90" s="285" t="e">
        <f>IF(LEN(A90)=3,"是",IF(B90&lt;&gt;"",IF(SUM(#REF!)&lt;&gt;0,"是","否"),"是"))</f>
        <v>#REF!</v>
      </c>
      <c r="G90" s="162" t="str">
        <f t="shared" si="5"/>
        <v>项</v>
      </c>
    </row>
    <row r="91" ht="36" customHeight="1" spans="1:7">
      <c r="A91" s="439" t="s">
        <v>279</v>
      </c>
      <c r="B91" s="303" t="s">
        <v>280</v>
      </c>
      <c r="C91" s="344"/>
      <c r="D91" s="344"/>
      <c r="E91" s="316" t="str">
        <f t="shared" si="3"/>
        <v/>
      </c>
      <c r="F91" s="285" t="str">
        <f t="shared" si="4"/>
        <v>否</v>
      </c>
      <c r="G91" s="162" t="str">
        <f t="shared" si="5"/>
        <v>项</v>
      </c>
    </row>
    <row r="92" ht="36" customHeight="1" spans="1:7">
      <c r="A92" s="438" t="s">
        <v>281</v>
      </c>
      <c r="B92" s="301" t="s">
        <v>282</v>
      </c>
      <c r="C92" s="328"/>
      <c r="D92" s="328"/>
      <c r="E92" s="316" t="str">
        <f t="shared" si="3"/>
        <v/>
      </c>
      <c r="F92" s="285" t="str">
        <f t="shared" si="4"/>
        <v>否</v>
      </c>
      <c r="G92" s="162" t="str">
        <f t="shared" si="5"/>
        <v>款</v>
      </c>
    </row>
    <row r="93" ht="36" customHeight="1" spans="1:7">
      <c r="A93" s="439" t="s">
        <v>283</v>
      </c>
      <c r="B93" s="303" t="s">
        <v>141</v>
      </c>
      <c r="C93" s="344">
        <v>0</v>
      </c>
      <c r="D93" s="344">
        <v>0</v>
      </c>
      <c r="E93" s="316" t="str">
        <f t="shared" si="3"/>
        <v/>
      </c>
      <c r="F93" s="285" t="str">
        <f t="shared" si="4"/>
        <v>否</v>
      </c>
      <c r="G93" s="162" t="str">
        <f t="shared" si="5"/>
        <v>项</v>
      </c>
    </row>
    <row r="94" ht="36" customHeight="1" spans="1:7">
      <c r="A94" s="439" t="s">
        <v>284</v>
      </c>
      <c r="B94" s="303" t="s">
        <v>143</v>
      </c>
      <c r="C94" s="344">
        <v>0</v>
      </c>
      <c r="D94" s="344">
        <v>0</v>
      </c>
      <c r="E94" s="316" t="str">
        <f t="shared" si="3"/>
        <v/>
      </c>
      <c r="F94" s="285" t="str">
        <f t="shared" si="4"/>
        <v>否</v>
      </c>
      <c r="G94" s="162" t="str">
        <f t="shared" si="5"/>
        <v>项</v>
      </c>
    </row>
    <row r="95" ht="36" customHeight="1" spans="1:7">
      <c r="A95" s="439" t="s">
        <v>285</v>
      </c>
      <c r="B95" s="303" t="s">
        <v>145</v>
      </c>
      <c r="C95" s="344">
        <v>0</v>
      </c>
      <c r="D95" s="344">
        <v>0</v>
      </c>
      <c r="E95" s="316" t="str">
        <f t="shared" si="3"/>
        <v/>
      </c>
      <c r="F95" s="285" t="str">
        <f t="shared" si="4"/>
        <v>否</v>
      </c>
      <c r="G95" s="162" t="str">
        <f t="shared" si="5"/>
        <v>项</v>
      </c>
    </row>
    <row r="96" ht="36" customHeight="1" spans="1:7">
      <c r="A96" s="439" t="s">
        <v>286</v>
      </c>
      <c r="B96" s="303" t="s">
        <v>287</v>
      </c>
      <c r="C96" s="344"/>
      <c r="D96" s="344"/>
      <c r="E96" s="316" t="str">
        <f t="shared" si="3"/>
        <v/>
      </c>
      <c r="F96" s="285" t="str">
        <f t="shared" si="4"/>
        <v>否</v>
      </c>
      <c r="G96" s="162" t="str">
        <f t="shared" si="5"/>
        <v>项</v>
      </c>
    </row>
    <row r="97" ht="36" customHeight="1" spans="1:7">
      <c r="A97" s="439" t="s">
        <v>288</v>
      </c>
      <c r="B97" s="303" t="s">
        <v>289</v>
      </c>
      <c r="C97" s="344">
        <v>0</v>
      </c>
      <c r="D97" s="344">
        <v>0</v>
      </c>
      <c r="E97" s="316" t="str">
        <f t="shared" si="3"/>
        <v/>
      </c>
      <c r="F97" s="285" t="str">
        <f t="shared" si="4"/>
        <v>否</v>
      </c>
      <c r="G97" s="162" t="str">
        <f t="shared" si="5"/>
        <v>项</v>
      </c>
    </row>
    <row r="98" ht="36" customHeight="1" spans="1:7">
      <c r="A98" s="439" t="s">
        <v>290</v>
      </c>
      <c r="B98" s="303" t="s">
        <v>242</v>
      </c>
      <c r="C98" s="344">
        <v>0</v>
      </c>
      <c r="D98" s="344">
        <v>0</v>
      </c>
      <c r="E98" s="316" t="str">
        <f t="shared" si="3"/>
        <v/>
      </c>
      <c r="F98" s="285" t="str">
        <f t="shared" si="4"/>
        <v>否</v>
      </c>
      <c r="G98" s="162" t="str">
        <f t="shared" si="5"/>
        <v>项</v>
      </c>
    </row>
    <row r="99" ht="36" customHeight="1" spans="1:7">
      <c r="A99" s="439" t="s">
        <v>291</v>
      </c>
      <c r="B99" s="303" t="s">
        <v>292</v>
      </c>
      <c r="C99" s="344">
        <v>0</v>
      </c>
      <c r="D99" s="344">
        <v>0</v>
      </c>
      <c r="E99" s="316" t="str">
        <f t="shared" si="3"/>
        <v/>
      </c>
      <c r="F99" s="285" t="str">
        <f t="shared" si="4"/>
        <v>否</v>
      </c>
      <c r="G99" s="162" t="str">
        <f t="shared" si="5"/>
        <v>项</v>
      </c>
    </row>
    <row r="100" ht="36" customHeight="1" spans="1:7">
      <c r="A100" s="439" t="s">
        <v>293</v>
      </c>
      <c r="B100" s="303" t="s">
        <v>294</v>
      </c>
      <c r="C100" s="344">
        <v>0</v>
      </c>
      <c r="D100" s="344">
        <v>0</v>
      </c>
      <c r="E100" s="316" t="str">
        <f t="shared" si="3"/>
        <v/>
      </c>
      <c r="F100" s="285" t="str">
        <f t="shared" si="4"/>
        <v>否</v>
      </c>
      <c r="G100" s="162" t="str">
        <f t="shared" si="5"/>
        <v>项</v>
      </c>
    </row>
    <row r="101" ht="36" customHeight="1" spans="1:7">
      <c r="A101" s="439" t="s">
        <v>295</v>
      </c>
      <c r="B101" s="303" t="s">
        <v>296</v>
      </c>
      <c r="C101" s="344">
        <v>0</v>
      </c>
      <c r="D101" s="344">
        <v>0</v>
      </c>
      <c r="E101" s="316" t="str">
        <f t="shared" si="3"/>
        <v/>
      </c>
      <c r="F101" s="285" t="str">
        <f t="shared" si="4"/>
        <v>否</v>
      </c>
      <c r="G101" s="162" t="str">
        <f t="shared" si="5"/>
        <v>项</v>
      </c>
    </row>
    <row r="102" ht="36" customHeight="1" spans="1:7">
      <c r="A102" s="439" t="s">
        <v>297</v>
      </c>
      <c r="B102" s="303" t="s">
        <v>298</v>
      </c>
      <c r="C102" s="344">
        <v>0</v>
      </c>
      <c r="D102" s="344">
        <v>0</v>
      </c>
      <c r="E102" s="316" t="str">
        <f t="shared" si="3"/>
        <v/>
      </c>
      <c r="F102" s="285" t="str">
        <f t="shared" si="4"/>
        <v>否</v>
      </c>
      <c r="G102" s="162" t="str">
        <f t="shared" si="5"/>
        <v>项</v>
      </c>
    </row>
    <row r="103" ht="36" customHeight="1" spans="1:7">
      <c r="A103" s="439" t="s">
        <v>299</v>
      </c>
      <c r="B103" s="303" t="s">
        <v>159</v>
      </c>
      <c r="C103" s="344">
        <v>0</v>
      </c>
      <c r="D103" s="344">
        <v>0</v>
      </c>
      <c r="E103" s="316" t="str">
        <f t="shared" si="3"/>
        <v/>
      </c>
      <c r="F103" s="285" t="str">
        <f t="shared" si="4"/>
        <v>否</v>
      </c>
      <c r="G103" s="162" t="str">
        <f t="shared" si="5"/>
        <v>项</v>
      </c>
    </row>
    <row r="104" ht="36" customHeight="1" spans="1:7">
      <c r="A104" s="439" t="s">
        <v>300</v>
      </c>
      <c r="B104" s="303" t="s">
        <v>301</v>
      </c>
      <c r="C104" s="344"/>
      <c r="D104" s="344"/>
      <c r="E104" s="316" t="str">
        <f t="shared" si="3"/>
        <v/>
      </c>
      <c r="F104" s="285" t="str">
        <f t="shared" si="4"/>
        <v>否</v>
      </c>
      <c r="G104" s="162" t="str">
        <f t="shared" si="5"/>
        <v>项</v>
      </c>
    </row>
    <row r="105" ht="36" customHeight="1" spans="1:7">
      <c r="A105" s="438" t="s">
        <v>302</v>
      </c>
      <c r="B105" s="301" t="s">
        <v>303</v>
      </c>
      <c r="C105" s="328"/>
      <c r="D105" s="328"/>
      <c r="E105" s="316" t="str">
        <f t="shared" si="3"/>
        <v/>
      </c>
      <c r="F105" s="285" t="str">
        <f t="shared" si="4"/>
        <v>否</v>
      </c>
      <c r="G105" s="162" t="str">
        <f t="shared" si="5"/>
        <v>款</v>
      </c>
    </row>
    <row r="106" ht="36" customHeight="1" spans="1:7">
      <c r="A106" s="439" t="s">
        <v>304</v>
      </c>
      <c r="B106" s="303" t="s">
        <v>141</v>
      </c>
      <c r="C106" s="344"/>
      <c r="D106" s="344"/>
      <c r="E106" s="316" t="str">
        <f t="shared" si="3"/>
        <v/>
      </c>
      <c r="F106" s="285" t="str">
        <f t="shared" si="4"/>
        <v>否</v>
      </c>
      <c r="G106" s="162" t="str">
        <f t="shared" si="5"/>
        <v>项</v>
      </c>
    </row>
    <row r="107" ht="36" customHeight="1" spans="1:7">
      <c r="A107" s="439" t="s">
        <v>305</v>
      </c>
      <c r="B107" s="303" t="s">
        <v>143</v>
      </c>
      <c r="C107" s="344">
        <v>0</v>
      </c>
      <c r="D107" s="344">
        <v>0</v>
      </c>
      <c r="E107" s="316" t="str">
        <f t="shared" si="3"/>
        <v/>
      </c>
      <c r="F107" s="285" t="str">
        <f t="shared" si="4"/>
        <v>否</v>
      </c>
      <c r="G107" s="162" t="str">
        <f t="shared" si="5"/>
        <v>项</v>
      </c>
    </row>
    <row r="108" ht="36" customHeight="1" spans="1:7">
      <c r="A108" s="439" t="s">
        <v>306</v>
      </c>
      <c r="B108" s="303" t="s">
        <v>145</v>
      </c>
      <c r="C108" s="344">
        <v>0</v>
      </c>
      <c r="D108" s="344">
        <v>0</v>
      </c>
      <c r="E108" s="316" t="str">
        <f t="shared" si="3"/>
        <v/>
      </c>
      <c r="F108" s="285" t="str">
        <f t="shared" si="4"/>
        <v>否</v>
      </c>
      <c r="G108" s="162" t="str">
        <f t="shared" si="5"/>
        <v>项</v>
      </c>
    </row>
    <row r="109" ht="36" customHeight="1" spans="1:7">
      <c r="A109" s="439" t="s">
        <v>307</v>
      </c>
      <c r="B109" s="303" t="s">
        <v>308</v>
      </c>
      <c r="C109" s="344">
        <v>0</v>
      </c>
      <c r="D109" s="344">
        <v>0</v>
      </c>
      <c r="E109" s="316" t="str">
        <f t="shared" si="3"/>
        <v/>
      </c>
      <c r="F109" s="285" t="str">
        <f t="shared" si="4"/>
        <v>否</v>
      </c>
      <c r="G109" s="162" t="str">
        <f t="shared" si="5"/>
        <v>项</v>
      </c>
    </row>
    <row r="110" ht="36" customHeight="1" spans="1:7">
      <c r="A110" s="439" t="s">
        <v>309</v>
      </c>
      <c r="B110" s="303" t="s">
        <v>310</v>
      </c>
      <c r="C110" s="344">
        <v>0</v>
      </c>
      <c r="D110" s="344">
        <v>0</v>
      </c>
      <c r="E110" s="316" t="str">
        <f t="shared" si="3"/>
        <v/>
      </c>
      <c r="F110" s="285" t="str">
        <f t="shared" si="4"/>
        <v>否</v>
      </c>
      <c r="G110" s="162" t="str">
        <f t="shared" si="5"/>
        <v>项</v>
      </c>
    </row>
    <row r="111" ht="36" customHeight="1" spans="1:7">
      <c r="A111" s="439" t="s">
        <v>311</v>
      </c>
      <c r="B111" s="303" t="s">
        <v>312</v>
      </c>
      <c r="C111" s="344">
        <v>0</v>
      </c>
      <c r="D111" s="344">
        <v>0</v>
      </c>
      <c r="E111" s="316" t="str">
        <f t="shared" si="3"/>
        <v/>
      </c>
      <c r="F111" s="285" t="str">
        <f t="shared" si="4"/>
        <v>否</v>
      </c>
      <c r="G111" s="162" t="str">
        <f t="shared" si="5"/>
        <v>项</v>
      </c>
    </row>
    <row r="112" ht="36" customHeight="1" spans="1:7">
      <c r="A112" s="439" t="s">
        <v>313</v>
      </c>
      <c r="B112" s="303" t="s">
        <v>314</v>
      </c>
      <c r="C112" s="344"/>
      <c r="D112" s="344"/>
      <c r="E112" s="316" t="str">
        <f t="shared" si="3"/>
        <v/>
      </c>
      <c r="F112" s="285" t="str">
        <f t="shared" si="4"/>
        <v>否</v>
      </c>
      <c r="G112" s="162" t="str">
        <f t="shared" si="5"/>
        <v>项</v>
      </c>
    </row>
    <row r="113" ht="36" customHeight="1" spans="1:7">
      <c r="A113" s="439" t="s">
        <v>315</v>
      </c>
      <c r="B113" s="303" t="s">
        <v>159</v>
      </c>
      <c r="C113" s="344"/>
      <c r="D113" s="344"/>
      <c r="E113" s="316" t="str">
        <f t="shared" si="3"/>
        <v/>
      </c>
      <c r="F113" s="285" t="str">
        <f t="shared" si="4"/>
        <v>否</v>
      </c>
      <c r="G113" s="162" t="str">
        <f t="shared" si="5"/>
        <v>项</v>
      </c>
    </row>
    <row r="114" ht="36" customHeight="1" spans="1:7">
      <c r="A114" s="439" t="s">
        <v>316</v>
      </c>
      <c r="B114" s="303" t="s">
        <v>317</v>
      </c>
      <c r="C114" s="344"/>
      <c r="D114" s="344"/>
      <c r="E114" s="316" t="str">
        <f t="shared" si="3"/>
        <v/>
      </c>
      <c r="F114" s="285" t="str">
        <f t="shared" si="4"/>
        <v>否</v>
      </c>
      <c r="G114" s="162" t="str">
        <f t="shared" si="5"/>
        <v>项</v>
      </c>
    </row>
    <row r="115" ht="36" customHeight="1" spans="1:7">
      <c r="A115" s="438" t="s">
        <v>318</v>
      </c>
      <c r="B115" s="301" t="s">
        <v>319</v>
      </c>
      <c r="C115" s="306">
        <v>9004</v>
      </c>
      <c r="D115" s="306">
        <v>8517</v>
      </c>
      <c r="E115" s="316">
        <f t="shared" si="3"/>
        <v>-0.054</v>
      </c>
      <c r="F115" s="285" t="str">
        <f t="shared" si="4"/>
        <v>是</v>
      </c>
      <c r="G115" s="162" t="str">
        <f t="shared" si="5"/>
        <v>款</v>
      </c>
    </row>
    <row r="116" ht="36" customHeight="1" spans="1:7">
      <c r="A116" s="439" t="s">
        <v>320</v>
      </c>
      <c r="B116" s="303" t="s">
        <v>141</v>
      </c>
      <c r="C116" s="306">
        <v>7813</v>
      </c>
      <c r="D116" s="306">
        <v>7928</v>
      </c>
      <c r="E116" s="316">
        <f t="shared" si="3"/>
        <v>0.015</v>
      </c>
      <c r="F116" s="285" t="str">
        <f t="shared" si="4"/>
        <v>是</v>
      </c>
      <c r="G116" s="162" t="str">
        <f t="shared" si="5"/>
        <v>项</v>
      </c>
    </row>
    <row r="117" ht="36" customHeight="1" spans="1:7">
      <c r="A117" s="439" t="s">
        <v>321</v>
      </c>
      <c r="B117" s="303" t="s">
        <v>143</v>
      </c>
      <c r="C117" s="306">
        <v>42</v>
      </c>
      <c r="D117" s="306">
        <v>44</v>
      </c>
      <c r="E117" s="316">
        <f t="shared" si="3"/>
        <v>0.048</v>
      </c>
      <c r="F117" s="285" t="str">
        <f t="shared" si="4"/>
        <v>是</v>
      </c>
      <c r="G117" s="162" t="str">
        <f t="shared" si="5"/>
        <v>项</v>
      </c>
    </row>
    <row r="118" ht="36" customHeight="1" spans="1:7">
      <c r="A118" s="439" t="s">
        <v>322</v>
      </c>
      <c r="B118" s="303" t="s">
        <v>145</v>
      </c>
      <c r="C118" s="306">
        <v>0</v>
      </c>
      <c r="D118" s="306">
        <v>0</v>
      </c>
      <c r="E118" s="316" t="str">
        <f t="shared" si="3"/>
        <v/>
      </c>
      <c r="F118" s="285" t="str">
        <f t="shared" si="4"/>
        <v>否</v>
      </c>
      <c r="G118" s="162" t="str">
        <f t="shared" si="5"/>
        <v>项</v>
      </c>
    </row>
    <row r="119" ht="36" customHeight="1" spans="1:7">
      <c r="A119" s="439" t="s">
        <v>323</v>
      </c>
      <c r="B119" s="303" t="s">
        <v>324</v>
      </c>
      <c r="C119" s="306">
        <v>0</v>
      </c>
      <c r="D119" s="306">
        <v>0</v>
      </c>
      <c r="E119" s="316" t="str">
        <f t="shared" si="3"/>
        <v/>
      </c>
      <c r="F119" s="285" t="str">
        <f t="shared" si="4"/>
        <v>否</v>
      </c>
      <c r="G119" s="162" t="str">
        <f t="shared" si="5"/>
        <v>项</v>
      </c>
    </row>
    <row r="120" ht="36" customHeight="1" spans="1:7">
      <c r="A120" s="439" t="s">
        <v>325</v>
      </c>
      <c r="B120" s="303" t="s">
        <v>326</v>
      </c>
      <c r="C120" s="306">
        <v>0</v>
      </c>
      <c r="D120" s="306">
        <v>0</v>
      </c>
      <c r="E120" s="316" t="str">
        <f t="shared" si="3"/>
        <v/>
      </c>
      <c r="F120" s="285" t="str">
        <f t="shared" si="4"/>
        <v>否</v>
      </c>
      <c r="G120" s="162" t="str">
        <f t="shared" si="5"/>
        <v>项</v>
      </c>
    </row>
    <row r="121" ht="36" customHeight="1" spans="1:7">
      <c r="A121" s="439" t="s">
        <v>327</v>
      </c>
      <c r="B121" s="303" t="s">
        <v>328</v>
      </c>
      <c r="C121" s="306">
        <v>0</v>
      </c>
      <c r="D121" s="306">
        <v>0</v>
      </c>
      <c r="E121" s="316" t="str">
        <f t="shared" si="3"/>
        <v/>
      </c>
      <c r="F121" s="285" t="str">
        <f t="shared" si="4"/>
        <v>否</v>
      </c>
      <c r="G121" s="162" t="str">
        <f t="shared" si="5"/>
        <v>项</v>
      </c>
    </row>
    <row r="122" ht="36" customHeight="1" spans="1:7">
      <c r="A122" s="439" t="s">
        <v>329</v>
      </c>
      <c r="B122" s="303" t="s">
        <v>159</v>
      </c>
      <c r="C122" s="306">
        <v>144</v>
      </c>
      <c r="D122" s="306">
        <v>245</v>
      </c>
      <c r="E122" s="316">
        <f t="shared" si="3"/>
        <v>0.701</v>
      </c>
      <c r="F122" s="285" t="str">
        <f t="shared" si="4"/>
        <v>是</v>
      </c>
      <c r="G122" s="162" t="str">
        <f t="shared" si="5"/>
        <v>项</v>
      </c>
    </row>
    <row r="123" ht="36" customHeight="1" spans="1:7">
      <c r="A123" s="439" t="s">
        <v>330</v>
      </c>
      <c r="B123" s="303" t="s">
        <v>331</v>
      </c>
      <c r="C123" s="306">
        <v>1005</v>
      </c>
      <c r="D123" s="306">
        <v>300</v>
      </c>
      <c r="E123" s="316">
        <f t="shared" si="3"/>
        <v>-0.701</v>
      </c>
      <c r="F123" s="285" t="str">
        <f t="shared" si="4"/>
        <v>是</v>
      </c>
      <c r="G123" s="162" t="str">
        <f t="shared" si="5"/>
        <v>项</v>
      </c>
    </row>
    <row r="124" ht="36" customHeight="1" spans="1:7">
      <c r="A124" s="438" t="s">
        <v>332</v>
      </c>
      <c r="B124" s="301" t="s">
        <v>333</v>
      </c>
      <c r="C124" s="306">
        <v>2429</v>
      </c>
      <c r="D124" s="306">
        <v>2081</v>
      </c>
      <c r="E124" s="316">
        <f t="shared" si="3"/>
        <v>-0.143</v>
      </c>
      <c r="F124" s="285" t="str">
        <f t="shared" si="4"/>
        <v>是</v>
      </c>
      <c r="G124" s="162" t="str">
        <f t="shared" si="5"/>
        <v>款</v>
      </c>
    </row>
    <row r="125" ht="36" customHeight="1" spans="1:7">
      <c r="A125" s="439" t="s">
        <v>334</v>
      </c>
      <c r="B125" s="303" t="s">
        <v>141</v>
      </c>
      <c r="C125" s="306">
        <v>1392</v>
      </c>
      <c r="D125" s="306">
        <v>1245</v>
      </c>
      <c r="E125" s="316">
        <f t="shared" si="3"/>
        <v>-0.106</v>
      </c>
      <c r="F125" s="285" t="str">
        <f t="shared" si="4"/>
        <v>是</v>
      </c>
      <c r="G125" s="162" t="str">
        <f t="shared" si="5"/>
        <v>项</v>
      </c>
    </row>
    <row r="126" ht="36" customHeight="1" spans="1:7">
      <c r="A126" s="439" t="s">
        <v>335</v>
      </c>
      <c r="B126" s="303" t="s">
        <v>143</v>
      </c>
      <c r="C126" s="306">
        <v>567</v>
      </c>
      <c r="D126" s="306">
        <v>565</v>
      </c>
      <c r="E126" s="316">
        <f t="shared" si="3"/>
        <v>-0.004</v>
      </c>
      <c r="F126" s="285" t="str">
        <f t="shared" si="4"/>
        <v>是</v>
      </c>
      <c r="G126" s="162" t="str">
        <f t="shared" si="5"/>
        <v>项</v>
      </c>
    </row>
    <row r="127" ht="36" customHeight="1" spans="1:7">
      <c r="A127" s="439" t="s">
        <v>336</v>
      </c>
      <c r="B127" s="303" t="s">
        <v>145</v>
      </c>
      <c r="C127" s="306">
        <v>0</v>
      </c>
      <c r="D127" s="306">
        <v>0</v>
      </c>
      <c r="E127" s="316" t="str">
        <f t="shared" si="3"/>
        <v/>
      </c>
      <c r="F127" s="285" t="str">
        <f t="shared" si="4"/>
        <v>否</v>
      </c>
      <c r="G127" s="162" t="str">
        <f t="shared" si="5"/>
        <v>项</v>
      </c>
    </row>
    <row r="128" ht="36" customHeight="1" spans="1:7">
      <c r="A128" s="439" t="s">
        <v>337</v>
      </c>
      <c r="B128" s="303" t="s">
        <v>338</v>
      </c>
      <c r="C128" s="306">
        <v>60</v>
      </c>
      <c r="D128" s="306">
        <v>70</v>
      </c>
      <c r="E128" s="316">
        <f t="shared" si="3"/>
        <v>0.167</v>
      </c>
      <c r="F128" s="285" t="str">
        <f t="shared" si="4"/>
        <v>是</v>
      </c>
      <c r="G128" s="162" t="str">
        <f t="shared" si="5"/>
        <v>项</v>
      </c>
    </row>
    <row r="129" ht="36" customHeight="1" spans="1:7">
      <c r="A129" s="439" t="s">
        <v>339</v>
      </c>
      <c r="B129" s="303" t="s">
        <v>340</v>
      </c>
      <c r="C129" s="306">
        <v>0</v>
      </c>
      <c r="D129" s="306">
        <v>0</v>
      </c>
      <c r="E129" s="316" t="str">
        <f t="shared" si="3"/>
        <v/>
      </c>
      <c r="F129" s="285" t="str">
        <f t="shared" si="4"/>
        <v>否</v>
      </c>
      <c r="G129" s="162" t="str">
        <f t="shared" si="5"/>
        <v>项</v>
      </c>
    </row>
    <row r="130" ht="36" customHeight="1" spans="1:7">
      <c r="A130" s="439" t="s">
        <v>341</v>
      </c>
      <c r="B130" s="303" t="s">
        <v>342</v>
      </c>
      <c r="C130" s="306">
        <v>0</v>
      </c>
      <c r="D130" s="306">
        <v>0</v>
      </c>
      <c r="E130" s="316" t="str">
        <f t="shared" si="3"/>
        <v/>
      </c>
      <c r="F130" s="285" t="str">
        <f t="shared" si="4"/>
        <v>否</v>
      </c>
      <c r="G130" s="162" t="str">
        <f t="shared" si="5"/>
        <v>项</v>
      </c>
    </row>
    <row r="131" ht="36" customHeight="1" spans="1:7">
      <c r="A131" s="439" t="s">
        <v>343</v>
      </c>
      <c r="B131" s="303" t="s">
        <v>344</v>
      </c>
      <c r="C131" s="306">
        <v>0</v>
      </c>
      <c r="D131" s="306">
        <v>10</v>
      </c>
      <c r="E131" s="316" t="str">
        <f t="shared" si="3"/>
        <v/>
      </c>
      <c r="F131" s="285" t="str">
        <f t="shared" si="4"/>
        <v>是</v>
      </c>
      <c r="G131" s="162" t="str">
        <f t="shared" si="5"/>
        <v>项</v>
      </c>
    </row>
    <row r="132" ht="36" customHeight="1" spans="1:7">
      <c r="A132" s="439" t="s">
        <v>345</v>
      </c>
      <c r="B132" s="303" t="s">
        <v>346</v>
      </c>
      <c r="C132" s="306">
        <v>340</v>
      </c>
      <c r="D132" s="306">
        <v>94</v>
      </c>
      <c r="E132" s="316">
        <f t="shared" ref="E132:E195" si="7">IF(C132&gt;0,D132/C132-1,IF(C132&lt;0,-(D132/C132-1),""))</f>
        <v>-0.724</v>
      </c>
      <c r="F132" s="285" t="str">
        <f t="shared" ref="F132:F195" si="8">IF(LEN(A132)=3,"是",IF(B132&lt;&gt;"",IF(SUM(C132:D132)&lt;&gt;0,"是","否"),"是"))</f>
        <v>是</v>
      </c>
      <c r="G132" s="162" t="str">
        <f t="shared" ref="G132:G195" si="9">IF(LEN(A132)=3,"类",IF(LEN(A132)=5,"款","项"))</f>
        <v>项</v>
      </c>
    </row>
    <row r="133" ht="36" customHeight="1" spans="1:7">
      <c r="A133" s="439" t="s">
        <v>347</v>
      </c>
      <c r="B133" s="303" t="s">
        <v>159</v>
      </c>
      <c r="C133" s="306">
        <v>70</v>
      </c>
      <c r="D133" s="306">
        <v>97</v>
      </c>
      <c r="E133" s="316">
        <f t="shared" si="7"/>
        <v>0.386</v>
      </c>
      <c r="F133" s="285" t="str">
        <f t="shared" si="8"/>
        <v>是</v>
      </c>
      <c r="G133" s="162" t="str">
        <f t="shared" si="9"/>
        <v>项</v>
      </c>
    </row>
    <row r="134" ht="36" customHeight="1" spans="1:7">
      <c r="A134" s="439" t="s">
        <v>348</v>
      </c>
      <c r="B134" s="303" t="s">
        <v>349</v>
      </c>
      <c r="C134" s="306">
        <v>0</v>
      </c>
      <c r="D134" s="306">
        <v>0</v>
      </c>
      <c r="E134" s="316" t="str">
        <f t="shared" si="7"/>
        <v/>
      </c>
      <c r="F134" s="285" t="str">
        <f t="shared" si="8"/>
        <v>否</v>
      </c>
      <c r="G134" s="162" t="str">
        <f t="shared" si="9"/>
        <v>项</v>
      </c>
    </row>
    <row r="135" ht="36" customHeight="1" spans="1:7">
      <c r="A135" s="438" t="s">
        <v>350</v>
      </c>
      <c r="B135" s="301" t="s">
        <v>351</v>
      </c>
      <c r="C135" s="306">
        <v>96</v>
      </c>
      <c r="D135" s="306">
        <v>98</v>
      </c>
      <c r="E135" s="316">
        <f t="shared" si="7"/>
        <v>0.021</v>
      </c>
      <c r="F135" s="285" t="str">
        <f t="shared" si="8"/>
        <v>是</v>
      </c>
      <c r="G135" s="162" t="str">
        <f t="shared" si="9"/>
        <v>款</v>
      </c>
    </row>
    <row r="136" ht="36" customHeight="1" spans="1:7">
      <c r="A136" s="439" t="s">
        <v>352</v>
      </c>
      <c r="B136" s="303" t="s">
        <v>141</v>
      </c>
      <c r="C136" s="306">
        <v>0</v>
      </c>
      <c r="D136" s="306">
        <v>0</v>
      </c>
      <c r="E136" s="316" t="str">
        <f t="shared" si="7"/>
        <v/>
      </c>
      <c r="F136" s="285" t="str">
        <f t="shared" si="8"/>
        <v>否</v>
      </c>
      <c r="G136" s="162" t="str">
        <f t="shared" si="9"/>
        <v>项</v>
      </c>
    </row>
    <row r="137" ht="36" customHeight="1" spans="1:7">
      <c r="A137" s="439" t="s">
        <v>353</v>
      </c>
      <c r="B137" s="303" t="s">
        <v>143</v>
      </c>
      <c r="C137" s="306">
        <v>0</v>
      </c>
      <c r="D137" s="306">
        <v>0</v>
      </c>
      <c r="E137" s="316" t="str">
        <f t="shared" si="7"/>
        <v/>
      </c>
      <c r="F137" s="285" t="str">
        <f t="shared" si="8"/>
        <v>否</v>
      </c>
      <c r="G137" s="162" t="str">
        <f t="shared" si="9"/>
        <v>项</v>
      </c>
    </row>
    <row r="138" ht="36" customHeight="1" spans="1:7">
      <c r="A138" s="439" t="s">
        <v>354</v>
      </c>
      <c r="B138" s="303" t="s">
        <v>145</v>
      </c>
      <c r="C138" s="306">
        <v>0</v>
      </c>
      <c r="D138" s="306">
        <v>0</v>
      </c>
      <c r="E138" s="316" t="str">
        <f t="shared" si="7"/>
        <v/>
      </c>
      <c r="F138" s="285" t="str">
        <f t="shared" si="8"/>
        <v>否</v>
      </c>
      <c r="G138" s="162" t="str">
        <f t="shared" si="9"/>
        <v>项</v>
      </c>
    </row>
    <row r="139" ht="36" customHeight="1" spans="1:7">
      <c r="A139" s="439" t="s">
        <v>355</v>
      </c>
      <c r="B139" s="303" t="s">
        <v>356</v>
      </c>
      <c r="C139" s="306">
        <v>0</v>
      </c>
      <c r="D139" s="306">
        <v>0</v>
      </c>
      <c r="E139" s="316" t="str">
        <f t="shared" si="7"/>
        <v/>
      </c>
      <c r="F139" s="285" t="str">
        <f t="shared" si="8"/>
        <v>否</v>
      </c>
      <c r="G139" s="162" t="str">
        <f t="shared" si="9"/>
        <v>项</v>
      </c>
    </row>
    <row r="140" ht="36" customHeight="1" spans="1:7">
      <c r="A140" s="439" t="s">
        <v>357</v>
      </c>
      <c r="B140" s="303" t="s">
        <v>358</v>
      </c>
      <c r="C140" s="306">
        <v>0</v>
      </c>
      <c r="D140" s="306">
        <v>0</v>
      </c>
      <c r="E140" s="316" t="str">
        <f t="shared" si="7"/>
        <v/>
      </c>
      <c r="F140" s="285" t="str">
        <f t="shared" si="8"/>
        <v>否</v>
      </c>
      <c r="G140" s="162" t="str">
        <f t="shared" si="9"/>
        <v>项</v>
      </c>
    </row>
    <row r="141" ht="36" customHeight="1" spans="1:7">
      <c r="A141" s="439" t="s">
        <v>359</v>
      </c>
      <c r="B141" s="303" t="s">
        <v>360</v>
      </c>
      <c r="C141" s="306">
        <v>0</v>
      </c>
      <c r="D141" s="306">
        <v>0</v>
      </c>
      <c r="E141" s="316" t="str">
        <f t="shared" si="7"/>
        <v/>
      </c>
      <c r="F141" s="285" t="str">
        <f t="shared" si="8"/>
        <v>否</v>
      </c>
      <c r="G141" s="162" t="str">
        <f t="shared" si="9"/>
        <v>项</v>
      </c>
    </row>
    <row r="142" ht="36" customHeight="1" spans="1:7">
      <c r="A142" s="439" t="s">
        <v>361</v>
      </c>
      <c r="B142" s="303" t="s">
        <v>362</v>
      </c>
      <c r="C142" s="306">
        <v>0</v>
      </c>
      <c r="D142" s="306">
        <v>0</v>
      </c>
      <c r="E142" s="316" t="str">
        <f t="shared" si="7"/>
        <v/>
      </c>
      <c r="F142" s="285" t="str">
        <f t="shared" si="8"/>
        <v>否</v>
      </c>
      <c r="G142" s="162" t="str">
        <f t="shared" si="9"/>
        <v>项</v>
      </c>
    </row>
    <row r="143" ht="36" customHeight="1" spans="1:7">
      <c r="A143" s="439" t="s">
        <v>363</v>
      </c>
      <c r="B143" s="303" t="s">
        <v>364</v>
      </c>
      <c r="C143" s="306">
        <v>0</v>
      </c>
      <c r="D143" s="306">
        <v>0</v>
      </c>
      <c r="E143" s="316" t="str">
        <f t="shared" si="7"/>
        <v/>
      </c>
      <c r="F143" s="285" t="str">
        <f t="shared" si="8"/>
        <v>否</v>
      </c>
      <c r="G143" s="162" t="str">
        <f t="shared" si="9"/>
        <v>项</v>
      </c>
    </row>
    <row r="144" ht="36" customHeight="1" spans="1:7">
      <c r="A144" s="439" t="s">
        <v>365</v>
      </c>
      <c r="B144" s="303" t="s">
        <v>366</v>
      </c>
      <c r="C144" s="306">
        <v>0</v>
      </c>
      <c r="D144" s="306">
        <v>0</v>
      </c>
      <c r="E144" s="316" t="str">
        <f t="shared" si="7"/>
        <v/>
      </c>
      <c r="F144" s="285" t="str">
        <f t="shared" si="8"/>
        <v>否</v>
      </c>
      <c r="G144" s="162" t="str">
        <f t="shared" si="9"/>
        <v>项</v>
      </c>
    </row>
    <row r="145" ht="36" customHeight="1" spans="1:7">
      <c r="A145" s="439" t="s">
        <v>367</v>
      </c>
      <c r="B145" s="303" t="s">
        <v>368</v>
      </c>
      <c r="C145" s="306"/>
      <c r="D145" s="306"/>
      <c r="E145" s="316" t="str">
        <f t="shared" si="7"/>
        <v/>
      </c>
      <c r="F145" s="285" t="str">
        <f t="shared" si="8"/>
        <v>否</v>
      </c>
      <c r="G145" s="162" t="str">
        <f t="shared" si="9"/>
        <v>项</v>
      </c>
    </row>
    <row r="146" ht="36" customHeight="1" spans="1:7">
      <c r="A146" s="439" t="s">
        <v>369</v>
      </c>
      <c r="B146" s="303" t="s">
        <v>159</v>
      </c>
      <c r="C146" s="306">
        <v>96</v>
      </c>
      <c r="D146" s="306">
        <v>98</v>
      </c>
      <c r="E146" s="316">
        <f t="shared" si="7"/>
        <v>0.021</v>
      </c>
      <c r="F146" s="285" t="str">
        <f t="shared" si="8"/>
        <v>是</v>
      </c>
      <c r="G146" s="162" t="str">
        <f t="shared" si="9"/>
        <v>项</v>
      </c>
    </row>
    <row r="147" ht="36" customHeight="1" spans="1:7">
      <c r="A147" s="439" t="s">
        <v>370</v>
      </c>
      <c r="B147" s="303" t="s">
        <v>371</v>
      </c>
      <c r="C147" s="344"/>
      <c r="D147" s="344"/>
      <c r="E147" s="316" t="str">
        <f t="shared" si="7"/>
        <v/>
      </c>
      <c r="F147" s="285" t="str">
        <f t="shared" si="8"/>
        <v>否</v>
      </c>
      <c r="G147" s="162" t="str">
        <f t="shared" si="9"/>
        <v>项</v>
      </c>
    </row>
    <row r="148" ht="36" customHeight="1" spans="1:7">
      <c r="A148" s="438" t="s">
        <v>372</v>
      </c>
      <c r="B148" s="301" t="s">
        <v>373</v>
      </c>
      <c r="C148" s="328">
        <v>1703</v>
      </c>
      <c r="D148" s="328">
        <v>836</v>
      </c>
      <c r="E148" s="316">
        <f t="shared" si="7"/>
        <v>-0.509</v>
      </c>
      <c r="F148" s="285" t="str">
        <f t="shared" si="8"/>
        <v>是</v>
      </c>
      <c r="G148" s="162" t="str">
        <f t="shared" si="9"/>
        <v>款</v>
      </c>
    </row>
    <row r="149" ht="36" customHeight="1" spans="1:7">
      <c r="A149" s="439" t="s">
        <v>374</v>
      </c>
      <c r="B149" s="303" t="s">
        <v>141</v>
      </c>
      <c r="C149" s="344"/>
      <c r="D149" s="344"/>
      <c r="E149" s="316" t="str">
        <f t="shared" si="7"/>
        <v/>
      </c>
      <c r="F149" s="285" t="str">
        <f t="shared" si="8"/>
        <v>否</v>
      </c>
      <c r="G149" s="162" t="str">
        <f t="shared" si="9"/>
        <v>项</v>
      </c>
    </row>
    <row r="150" ht="36" customHeight="1" spans="1:7">
      <c r="A150" s="439" t="s">
        <v>375</v>
      </c>
      <c r="B150" s="303" t="s">
        <v>143</v>
      </c>
      <c r="C150" s="344">
        <v>2</v>
      </c>
      <c r="D150" s="344">
        <v>0</v>
      </c>
      <c r="E150" s="316">
        <f t="shared" si="7"/>
        <v>-1</v>
      </c>
      <c r="F150" s="285" t="str">
        <f t="shared" si="8"/>
        <v>是</v>
      </c>
      <c r="G150" s="162" t="str">
        <f t="shared" si="9"/>
        <v>项</v>
      </c>
    </row>
    <row r="151" ht="36" customHeight="1" spans="1:7">
      <c r="A151" s="439" t="s">
        <v>376</v>
      </c>
      <c r="B151" s="303" t="s">
        <v>145</v>
      </c>
      <c r="C151" s="344"/>
      <c r="D151" s="344"/>
      <c r="E151" s="316" t="str">
        <f t="shared" si="7"/>
        <v/>
      </c>
      <c r="F151" s="285" t="str">
        <f t="shared" si="8"/>
        <v>否</v>
      </c>
      <c r="G151" s="162" t="str">
        <f t="shared" si="9"/>
        <v>项</v>
      </c>
    </row>
    <row r="152" ht="36" customHeight="1" spans="1:7">
      <c r="A152" s="439" t="s">
        <v>377</v>
      </c>
      <c r="B152" s="303" t="s">
        <v>378</v>
      </c>
      <c r="C152" s="344">
        <v>1691</v>
      </c>
      <c r="D152" s="344">
        <v>836</v>
      </c>
      <c r="E152" s="316">
        <f t="shared" si="7"/>
        <v>-0.506</v>
      </c>
      <c r="F152" s="285" t="str">
        <f t="shared" si="8"/>
        <v>是</v>
      </c>
      <c r="G152" s="162" t="str">
        <f t="shared" si="9"/>
        <v>项</v>
      </c>
    </row>
    <row r="153" ht="36" customHeight="1" spans="1:7">
      <c r="A153" s="439" t="s">
        <v>379</v>
      </c>
      <c r="B153" s="303" t="s">
        <v>159</v>
      </c>
      <c r="C153" s="344"/>
      <c r="D153" s="344"/>
      <c r="E153" s="316" t="str">
        <f t="shared" si="7"/>
        <v/>
      </c>
      <c r="F153" s="285" t="str">
        <f t="shared" si="8"/>
        <v>否</v>
      </c>
      <c r="G153" s="162" t="str">
        <f t="shared" si="9"/>
        <v>项</v>
      </c>
    </row>
    <row r="154" ht="36" customHeight="1" spans="1:7">
      <c r="A154" s="439" t="s">
        <v>380</v>
      </c>
      <c r="B154" s="303" t="s">
        <v>381</v>
      </c>
      <c r="C154" s="344">
        <v>10</v>
      </c>
      <c r="D154" s="344" t="s">
        <v>67</v>
      </c>
      <c r="E154" s="316" t="e">
        <f t="shared" si="7"/>
        <v>#VALUE!</v>
      </c>
      <c r="F154" s="285" t="str">
        <f t="shared" si="8"/>
        <v>是</v>
      </c>
      <c r="G154" s="162" t="str">
        <f t="shared" si="9"/>
        <v>项</v>
      </c>
    </row>
    <row r="155" ht="36" customHeight="1" spans="1:7">
      <c r="A155" s="438" t="s">
        <v>382</v>
      </c>
      <c r="B155" s="301" t="s">
        <v>383</v>
      </c>
      <c r="C155" s="306">
        <v>81</v>
      </c>
      <c r="D155" s="306">
        <v>60</v>
      </c>
      <c r="E155" s="316">
        <f t="shared" si="7"/>
        <v>-0.259</v>
      </c>
      <c r="F155" s="285" t="str">
        <f t="shared" si="8"/>
        <v>是</v>
      </c>
      <c r="G155" s="162" t="str">
        <f t="shared" si="9"/>
        <v>款</v>
      </c>
    </row>
    <row r="156" ht="36" customHeight="1" spans="1:7">
      <c r="A156" s="439" t="s">
        <v>384</v>
      </c>
      <c r="B156" s="303" t="s">
        <v>141</v>
      </c>
      <c r="C156" s="306">
        <v>74</v>
      </c>
      <c r="D156" s="306">
        <v>56</v>
      </c>
      <c r="E156" s="316">
        <f t="shared" si="7"/>
        <v>-0.243</v>
      </c>
      <c r="F156" s="285" t="str">
        <f t="shared" si="8"/>
        <v>是</v>
      </c>
      <c r="G156" s="162" t="str">
        <f t="shared" si="9"/>
        <v>项</v>
      </c>
    </row>
    <row r="157" ht="36" customHeight="1" spans="1:7">
      <c r="A157" s="439" t="s">
        <v>385</v>
      </c>
      <c r="B157" s="303" t="s">
        <v>143</v>
      </c>
      <c r="C157" s="306">
        <v>7</v>
      </c>
      <c r="D157" s="306">
        <v>4</v>
      </c>
      <c r="E157" s="316">
        <f t="shared" si="7"/>
        <v>-0.429</v>
      </c>
      <c r="F157" s="285" t="str">
        <f t="shared" si="8"/>
        <v>是</v>
      </c>
      <c r="G157" s="162" t="str">
        <f t="shared" si="9"/>
        <v>项</v>
      </c>
    </row>
    <row r="158" ht="36" customHeight="1" spans="1:7">
      <c r="A158" s="439" t="s">
        <v>386</v>
      </c>
      <c r="B158" s="303" t="s">
        <v>145</v>
      </c>
      <c r="C158" s="344"/>
      <c r="D158" s="344"/>
      <c r="E158" s="316" t="str">
        <f t="shared" si="7"/>
        <v/>
      </c>
      <c r="F158" s="285" t="str">
        <f t="shared" si="8"/>
        <v>否</v>
      </c>
      <c r="G158" s="162" t="str">
        <f t="shared" si="9"/>
        <v>项</v>
      </c>
    </row>
    <row r="159" ht="36" customHeight="1" spans="1:7">
      <c r="A159" s="439" t="s">
        <v>387</v>
      </c>
      <c r="B159" s="303" t="s">
        <v>388</v>
      </c>
      <c r="C159" s="344">
        <v>0</v>
      </c>
      <c r="D159" s="344">
        <v>0</v>
      </c>
      <c r="E159" s="316" t="str">
        <f t="shared" si="7"/>
        <v/>
      </c>
      <c r="F159" s="285" t="str">
        <f t="shared" si="8"/>
        <v>否</v>
      </c>
      <c r="G159" s="162" t="str">
        <f t="shared" si="9"/>
        <v>项</v>
      </c>
    </row>
    <row r="160" ht="36" customHeight="1" spans="1:7">
      <c r="A160" s="439" t="s">
        <v>389</v>
      </c>
      <c r="B160" s="303" t="s">
        <v>390</v>
      </c>
      <c r="C160" s="344"/>
      <c r="D160" s="344"/>
      <c r="E160" s="316" t="str">
        <f t="shared" si="7"/>
        <v/>
      </c>
      <c r="F160" s="285" t="str">
        <f t="shared" si="8"/>
        <v>否</v>
      </c>
      <c r="G160" s="162" t="str">
        <f t="shared" si="9"/>
        <v>项</v>
      </c>
    </row>
    <row r="161" ht="36" customHeight="1" spans="1:7">
      <c r="A161" s="439" t="s">
        <v>391</v>
      </c>
      <c r="B161" s="303" t="s">
        <v>159</v>
      </c>
      <c r="C161" s="344"/>
      <c r="D161" s="344"/>
      <c r="E161" s="316" t="str">
        <f t="shared" si="7"/>
        <v/>
      </c>
      <c r="F161" s="285" t="str">
        <f t="shared" si="8"/>
        <v>否</v>
      </c>
      <c r="G161" s="162" t="str">
        <f t="shared" si="9"/>
        <v>项</v>
      </c>
    </row>
    <row r="162" ht="36" customHeight="1" spans="1:7">
      <c r="A162" s="439" t="s">
        <v>392</v>
      </c>
      <c r="B162" s="303" t="s">
        <v>393</v>
      </c>
      <c r="C162" s="344">
        <v>0</v>
      </c>
      <c r="D162" s="344">
        <v>0</v>
      </c>
      <c r="E162" s="316" t="str">
        <f t="shared" si="7"/>
        <v/>
      </c>
      <c r="F162" s="285" t="str">
        <f t="shared" si="8"/>
        <v>否</v>
      </c>
      <c r="G162" s="162" t="str">
        <f t="shared" si="9"/>
        <v>项</v>
      </c>
    </row>
    <row r="163" ht="36" customHeight="1" spans="1:7">
      <c r="A163" s="438" t="s">
        <v>394</v>
      </c>
      <c r="B163" s="301" t="s">
        <v>395</v>
      </c>
      <c r="C163" s="306">
        <v>285</v>
      </c>
      <c r="D163" s="306">
        <v>394</v>
      </c>
      <c r="E163" s="316">
        <f t="shared" si="7"/>
        <v>0.382</v>
      </c>
      <c r="F163" s="285" t="str">
        <f t="shared" si="8"/>
        <v>是</v>
      </c>
      <c r="G163" s="162" t="str">
        <f t="shared" si="9"/>
        <v>款</v>
      </c>
    </row>
    <row r="164" ht="36" customHeight="1" spans="1:7">
      <c r="A164" s="439" t="s">
        <v>396</v>
      </c>
      <c r="B164" s="303" t="s">
        <v>141</v>
      </c>
      <c r="C164" s="344"/>
      <c r="D164" s="344"/>
      <c r="E164" s="316" t="str">
        <f t="shared" si="7"/>
        <v/>
      </c>
      <c r="F164" s="285" t="str">
        <f t="shared" si="8"/>
        <v>否</v>
      </c>
      <c r="G164" s="162" t="str">
        <f t="shared" si="9"/>
        <v>项</v>
      </c>
    </row>
    <row r="165" ht="36" customHeight="1" spans="1:7">
      <c r="A165" s="439" t="s">
        <v>397</v>
      </c>
      <c r="B165" s="303" t="s">
        <v>143</v>
      </c>
      <c r="C165" s="344">
        <v>0</v>
      </c>
      <c r="D165" s="344">
        <v>0</v>
      </c>
      <c r="E165" s="316" t="str">
        <f t="shared" si="7"/>
        <v/>
      </c>
      <c r="F165" s="285" t="str">
        <f t="shared" si="8"/>
        <v>否</v>
      </c>
      <c r="G165" s="162" t="str">
        <f t="shared" si="9"/>
        <v>项</v>
      </c>
    </row>
    <row r="166" ht="36" customHeight="1" spans="1:7">
      <c r="A166" s="439" t="s">
        <v>398</v>
      </c>
      <c r="B166" s="303" t="s">
        <v>145</v>
      </c>
      <c r="C166" s="344">
        <v>0</v>
      </c>
      <c r="D166" s="344">
        <v>0</v>
      </c>
      <c r="E166" s="316" t="str">
        <f t="shared" si="7"/>
        <v/>
      </c>
      <c r="F166" s="285" t="str">
        <f t="shared" si="8"/>
        <v>否</v>
      </c>
      <c r="G166" s="162" t="str">
        <f t="shared" si="9"/>
        <v>项</v>
      </c>
    </row>
    <row r="167" ht="36" customHeight="1" spans="1:7">
      <c r="A167" s="439" t="s">
        <v>399</v>
      </c>
      <c r="B167" s="303" t="s">
        <v>400</v>
      </c>
      <c r="C167" s="306">
        <v>285</v>
      </c>
      <c r="D167" s="306">
        <v>394</v>
      </c>
      <c r="E167" s="316">
        <f t="shared" si="7"/>
        <v>0.382</v>
      </c>
      <c r="F167" s="285" t="str">
        <f t="shared" si="8"/>
        <v>是</v>
      </c>
      <c r="G167" s="162" t="str">
        <f t="shared" si="9"/>
        <v>项</v>
      </c>
    </row>
    <row r="168" ht="36" customHeight="1" spans="1:7">
      <c r="A168" s="439" t="s">
        <v>401</v>
      </c>
      <c r="B168" s="303" t="s">
        <v>402</v>
      </c>
      <c r="C168" s="344">
        <v>0</v>
      </c>
      <c r="D168" s="344">
        <v>0</v>
      </c>
      <c r="E168" s="316" t="str">
        <f t="shared" si="7"/>
        <v/>
      </c>
      <c r="F168" s="285" t="str">
        <f t="shared" si="8"/>
        <v>否</v>
      </c>
      <c r="G168" s="162" t="str">
        <f t="shared" si="9"/>
        <v>项</v>
      </c>
    </row>
    <row r="169" ht="36" customHeight="1" spans="1:7">
      <c r="A169" s="438" t="s">
        <v>403</v>
      </c>
      <c r="B169" s="301" t="s">
        <v>404</v>
      </c>
      <c r="C169" s="328">
        <v>761</v>
      </c>
      <c r="D169" s="328">
        <v>747</v>
      </c>
      <c r="E169" s="316">
        <f t="shared" si="7"/>
        <v>-0.018</v>
      </c>
      <c r="F169" s="285" t="str">
        <f t="shared" si="8"/>
        <v>是</v>
      </c>
      <c r="G169" s="162" t="str">
        <f t="shared" si="9"/>
        <v>款</v>
      </c>
    </row>
    <row r="170" ht="36" customHeight="1" spans="1:7">
      <c r="A170" s="439" t="s">
        <v>405</v>
      </c>
      <c r="B170" s="303" t="s">
        <v>141</v>
      </c>
      <c r="C170" s="344">
        <v>759</v>
      </c>
      <c r="D170" s="344">
        <v>735</v>
      </c>
      <c r="E170" s="316">
        <f t="shared" si="7"/>
        <v>-0.032</v>
      </c>
      <c r="F170" s="285" t="str">
        <f t="shared" si="8"/>
        <v>是</v>
      </c>
      <c r="G170" s="162" t="str">
        <f t="shared" si="9"/>
        <v>项</v>
      </c>
    </row>
    <row r="171" ht="36" customHeight="1" spans="1:7">
      <c r="A171" s="439" t="s">
        <v>406</v>
      </c>
      <c r="B171" s="303" t="s">
        <v>143</v>
      </c>
      <c r="C171" s="344">
        <v>2</v>
      </c>
      <c r="D171" s="344">
        <v>12</v>
      </c>
      <c r="E171" s="316">
        <f t="shared" si="7"/>
        <v>5</v>
      </c>
      <c r="F171" s="285" t="str">
        <f t="shared" si="8"/>
        <v>是</v>
      </c>
      <c r="G171" s="162" t="str">
        <f t="shared" si="9"/>
        <v>项</v>
      </c>
    </row>
    <row r="172" ht="36" customHeight="1" spans="1:7">
      <c r="A172" s="439" t="s">
        <v>407</v>
      </c>
      <c r="B172" s="303" t="s">
        <v>145</v>
      </c>
      <c r="C172" s="344">
        <v>0</v>
      </c>
      <c r="D172" s="344">
        <v>0</v>
      </c>
      <c r="E172" s="316" t="str">
        <f t="shared" si="7"/>
        <v/>
      </c>
      <c r="F172" s="285" t="str">
        <f t="shared" si="8"/>
        <v>否</v>
      </c>
      <c r="G172" s="162" t="str">
        <f t="shared" si="9"/>
        <v>项</v>
      </c>
    </row>
    <row r="173" ht="36" customHeight="1" spans="1:7">
      <c r="A173" s="439" t="s">
        <v>408</v>
      </c>
      <c r="B173" s="303" t="s">
        <v>172</v>
      </c>
      <c r="C173" s="344"/>
      <c r="D173" s="344"/>
      <c r="E173" s="316" t="str">
        <f t="shared" si="7"/>
        <v/>
      </c>
      <c r="F173" s="285" t="str">
        <f t="shared" si="8"/>
        <v>否</v>
      </c>
      <c r="G173" s="162" t="str">
        <f t="shared" si="9"/>
        <v>项</v>
      </c>
    </row>
    <row r="174" ht="36" customHeight="1" spans="1:7">
      <c r="A174" s="439" t="s">
        <v>409</v>
      </c>
      <c r="B174" s="303" t="s">
        <v>159</v>
      </c>
      <c r="C174" s="344">
        <v>0</v>
      </c>
      <c r="D174" s="344">
        <v>0</v>
      </c>
      <c r="E174" s="316" t="str">
        <f t="shared" si="7"/>
        <v/>
      </c>
      <c r="F174" s="285" t="str">
        <f t="shared" si="8"/>
        <v>否</v>
      </c>
      <c r="G174" s="162" t="str">
        <f t="shared" si="9"/>
        <v>项</v>
      </c>
    </row>
    <row r="175" ht="36" customHeight="1" spans="1:7">
      <c r="A175" s="439" t="s">
        <v>410</v>
      </c>
      <c r="B175" s="303" t="s">
        <v>411</v>
      </c>
      <c r="C175" s="344"/>
      <c r="D175" s="344"/>
      <c r="E175" s="316" t="str">
        <f t="shared" si="7"/>
        <v/>
      </c>
      <c r="F175" s="285" t="str">
        <f t="shared" si="8"/>
        <v>否</v>
      </c>
      <c r="G175" s="162" t="str">
        <f t="shared" si="9"/>
        <v>项</v>
      </c>
    </row>
    <row r="176" ht="36" customHeight="1" spans="1:7">
      <c r="A176" s="438" t="s">
        <v>412</v>
      </c>
      <c r="B176" s="301" t="s">
        <v>413</v>
      </c>
      <c r="C176" s="306">
        <v>1429</v>
      </c>
      <c r="D176" s="306">
        <v>1365</v>
      </c>
      <c r="E176" s="316">
        <f t="shared" si="7"/>
        <v>-0.045</v>
      </c>
      <c r="F176" s="285" t="str">
        <f t="shared" si="8"/>
        <v>是</v>
      </c>
      <c r="G176" s="162" t="str">
        <f t="shared" si="9"/>
        <v>款</v>
      </c>
    </row>
    <row r="177" ht="36" customHeight="1" spans="1:7">
      <c r="A177" s="439" t="s">
        <v>414</v>
      </c>
      <c r="B177" s="303" t="s">
        <v>141</v>
      </c>
      <c r="C177" s="306">
        <v>917</v>
      </c>
      <c r="D177" s="306">
        <v>916</v>
      </c>
      <c r="E177" s="316">
        <f t="shared" si="7"/>
        <v>-0.001</v>
      </c>
      <c r="F177" s="285" t="str">
        <f t="shared" si="8"/>
        <v>是</v>
      </c>
      <c r="G177" s="162" t="str">
        <f t="shared" si="9"/>
        <v>项</v>
      </c>
    </row>
    <row r="178" ht="36" customHeight="1" spans="1:7">
      <c r="A178" s="439" t="s">
        <v>415</v>
      </c>
      <c r="B178" s="303" t="s">
        <v>143</v>
      </c>
      <c r="C178" s="306">
        <v>236</v>
      </c>
      <c r="D178" s="306">
        <v>268</v>
      </c>
      <c r="E178" s="316">
        <f t="shared" si="7"/>
        <v>0.136</v>
      </c>
      <c r="F178" s="285" t="str">
        <f t="shared" si="8"/>
        <v>是</v>
      </c>
      <c r="G178" s="162" t="str">
        <f t="shared" si="9"/>
        <v>项</v>
      </c>
    </row>
    <row r="179" ht="36" customHeight="1" spans="1:7">
      <c r="A179" s="439" t="s">
        <v>416</v>
      </c>
      <c r="B179" s="303" t="s">
        <v>145</v>
      </c>
      <c r="C179" s="306">
        <v>0</v>
      </c>
      <c r="D179" s="306">
        <v>0</v>
      </c>
      <c r="E179" s="316" t="str">
        <f t="shared" si="7"/>
        <v/>
      </c>
      <c r="F179" s="285" t="str">
        <f t="shared" si="8"/>
        <v>否</v>
      </c>
      <c r="G179" s="162" t="str">
        <f t="shared" si="9"/>
        <v>项</v>
      </c>
    </row>
    <row r="180" ht="36" customHeight="1" spans="1:7">
      <c r="A180" s="439">
        <v>2012906</v>
      </c>
      <c r="B180" s="303" t="s">
        <v>417</v>
      </c>
      <c r="C180" s="306">
        <v>24</v>
      </c>
      <c r="D180" s="306">
        <v>0</v>
      </c>
      <c r="E180" s="316">
        <f t="shared" si="7"/>
        <v>-1</v>
      </c>
      <c r="F180" s="285" t="str">
        <f t="shared" si="8"/>
        <v>是</v>
      </c>
      <c r="G180" s="162" t="str">
        <f t="shared" si="9"/>
        <v>项</v>
      </c>
    </row>
    <row r="181" ht="36" customHeight="1" spans="1:7">
      <c r="A181" s="439" t="s">
        <v>418</v>
      </c>
      <c r="B181" s="303" t="s">
        <v>159</v>
      </c>
      <c r="C181" s="306">
        <v>102</v>
      </c>
      <c r="D181" s="306">
        <v>123</v>
      </c>
      <c r="E181" s="316">
        <f t="shared" si="7"/>
        <v>0.206</v>
      </c>
      <c r="F181" s="285" t="str">
        <f t="shared" si="8"/>
        <v>是</v>
      </c>
      <c r="G181" s="162" t="str">
        <f t="shared" si="9"/>
        <v>项</v>
      </c>
    </row>
    <row r="182" ht="36" customHeight="1" spans="1:7">
      <c r="A182" s="439" t="s">
        <v>419</v>
      </c>
      <c r="B182" s="303" t="s">
        <v>420</v>
      </c>
      <c r="C182" s="306">
        <v>150</v>
      </c>
      <c r="D182" s="306">
        <v>58</v>
      </c>
      <c r="E182" s="316">
        <f t="shared" si="7"/>
        <v>-0.613</v>
      </c>
      <c r="F182" s="285" t="str">
        <f t="shared" si="8"/>
        <v>是</v>
      </c>
      <c r="G182" s="162" t="str">
        <f t="shared" si="9"/>
        <v>项</v>
      </c>
    </row>
    <row r="183" ht="36" customHeight="1" spans="1:7">
      <c r="A183" s="438" t="s">
        <v>421</v>
      </c>
      <c r="B183" s="301" t="s">
        <v>422</v>
      </c>
      <c r="C183" s="328">
        <v>8164</v>
      </c>
      <c r="D183" s="328">
        <v>6120</v>
      </c>
      <c r="E183" s="316">
        <f t="shared" si="7"/>
        <v>-0.25</v>
      </c>
      <c r="F183" s="285" t="str">
        <f t="shared" si="8"/>
        <v>是</v>
      </c>
      <c r="G183" s="162" t="str">
        <f t="shared" si="9"/>
        <v>款</v>
      </c>
    </row>
    <row r="184" ht="36" customHeight="1" spans="1:7">
      <c r="A184" s="439" t="s">
        <v>423</v>
      </c>
      <c r="B184" s="303" t="s">
        <v>141</v>
      </c>
      <c r="C184" s="344">
        <v>5024</v>
      </c>
      <c r="D184" s="344">
        <v>4385</v>
      </c>
      <c r="E184" s="316">
        <f t="shared" si="7"/>
        <v>-0.127</v>
      </c>
      <c r="F184" s="285" t="str">
        <f t="shared" si="8"/>
        <v>是</v>
      </c>
      <c r="G184" s="162" t="str">
        <f t="shared" si="9"/>
        <v>项</v>
      </c>
    </row>
    <row r="185" ht="36" customHeight="1" spans="1:7">
      <c r="A185" s="439" t="s">
        <v>424</v>
      </c>
      <c r="B185" s="303" t="s">
        <v>143</v>
      </c>
      <c r="C185" s="344">
        <v>2605</v>
      </c>
      <c r="D185" s="344">
        <v>1100</v>
      </c>
      <c r="E185" s="316">
        <f t="shared" si="7"/>
        <v>-0.578</v>
      </c>
      <c r="F185" s="285" t="str">
        <f t="shared" si="8"/>
        <v>是</v>
      </c>
      <c r="G185" s="162" t="str">
        <f t="shared" si="9"/>
        <v>项</v>
      </c>
    </row>
    <row r="186" ht="36" customHeight="1" spans="1:7">
      <c r="A186" s="439" t="s">
        <v>425</v>
      </c>
      <c r="B186" s="303" t="s">
        <v>145</v>
      </c>
      <c r="C186" s="344">
        <v>0</v>
      </c>
      <c r="D186" s="344">
        <v>0</v>
      </c>
      <c r="E186" s="316" t="str">
        <f t="shared" si="7"/>
        <v/>
      </c>
      <c r="F186" s="285" t="str">
        <f t="shared" si="8"/>
        <v>否</v>
      </c>
      <c r="G186" s="162" t="str">
        <f t="shared" si="9"/>
        <v>项</v>
      </c>
    </row>
    <row r="187" ht="36" customHeight="1" spans="1:7">
      <c r="A187" s="439" t="s">
        <v>426</v>
      </c>
      <c r="B187" s="303" t="s">
        <v>427</v>
      </c>
      <c r="C187" s="344">
        <v>45</v>
      </c>
      <c r="D187" s="344">
        <v>45</v>
      </c>
      <c r="E187" s="316">
        <f t="shared" si="7"/>
        <v>0</v>
      </c>
      <c r="F187" s="285" t="str">
        <f t="shared" si="8"/>
        <v>是</v>
      </c>
      <c r="G187" s="162" t="str">
        <f t="shared" si="9"/>
        <v>项</v>
      </c>
    </row>
    <row r="188" ht="36" customHeight="1" spans="1:7">
      <c r="A188" s="439" t="s">
        <v>428</v>
      </c>
      <c r="B188" s="303" t="s">
        <v>159</v>
      </c>
      <c r="C188" s="344">
        <v>490</v>
      </c>
      <c r="D188" s="344">
        <v>590</v>
      </c>
      <c r="E188" s="316">
        <f t="shared" si="7"/>
        <v>0.204</v>
      </c>
      <c r="F188" s="285" t="str">
        <f t="shared" si="8"/>
        <v>是</v>
      </c>
      <c r="G188" s="162" t="str">
        <f t="shared" si="9"/>
        <v>项</v>
      </c>
    </row>
    <row r="189" ht="36" customHeight="1" spans="1:7">
      <c r="A189" s="439" t="s">
        <v>429</v>
      </c>
      <c r="B189" s="303" t="s">
        <v>430</v>
      </c>
      <c r="C189" s="344">
        <v>0</v>
      </c>
      <c r="D189" s="344">
        <v>0</v>
      </c>
      <c r="E189" s="316" t="str">
        <f t="shared" si="7"/>
        <v/>
      </c>
      <c r="F189" s="285" t="str">
        <f t="shared" si="8"/>
        <v>否</v>
      </c>
      <c r="G189" s="162" t="str">
        <f t="shared" si="9"/>
        <v>项</v>
      </c>
    </row>
    <row r="190" ht="36" customHeight="1" spans="1:7">
      <c r="A190" s="438" t="s">
        <v>431</v>
      </c>
      <c r="B190" s="301" t="s">
        <v>432</v>
      </c>
      <c r="C190" s="328">
        <v>3960</v>
      </c>
      <c r="D190" s="328">
        <v>4345</v>
      </c>
      <c r="E190" s="316">
        <f t="shared" si="7"/>
        <v>0.097</v>
      </c>
      <c r="F190" s="285" t="str">
        <f t="shared" si="8"/>
        <v>是</v>
      </c>
      <c r="G190" s="162" t="str">
        <f t="shared" si="9"/>
        <v>款</v>
      </c>
    </row>
    <row r="191" ht="36" customHeight="1" spans="1:7">
      <c r="A191" s="439" t="s">
        <v>433</v>
      </c>
      <c r="B191" s="303" t="s">
        <v>141</v>
      </c>
      <c r="C191" s="344">
        <v>2113</v>
      </c>
      <c r="D191" s="344">
        <v>2212</v>
      </c>
      <c r="E191" s="316">
        <f t="shared" si="7"/>
        <v>0.047</v>
      </c>
      <c r="F191" s="285" t="str">
        <f t="shared" si="8"/>
        <v>是</v>
      </c>
      <c r="G191" s="162" t="str">
        <f t="shared" si="9"/>
        <v>项</v>
      </c>
    </row>
    <row r="192" ht="36" customHeight="1" spans="1:7">
      <c r="A192" s="439" t="s">
        <v>434</v>
      </c>
      <c r="B192" s="303" t="s">
        <v>143</v>
      </c>
      <c r="C192" s="344">
        <v>1777</v>
      </c>
      <c r="D192" s="344">
        <v>2049</v>
      </c>
      <c r="E192" s="316">
        <f t="shared" si="7"/>
        <v>0.153</v>
      </c>
      <c r="F192" s="285" t="str">
        <f t="shared" si="8"/>
        <v>是</v>
      </c>
      <c r="G192" s="162" t="str">
        <f t="shared" si="9"/>
        <v>项</v>
      </c>
    </row>
    <row r="193" ht="36" customHeight="1" spans="1:7">
      <c r="A193" s="439" t="s">
        <v>435</v>
      </c>
      <c r="B193" s="303" t="s">
        <v>145</v>
      </c>
      <c r="C193" s="344">
        <v>0</v>
      </c>
      <c r="D193" s="344">
        <v>0</v>
      </c>
      <c r="E193" s="316" t="str">
        <f t="shared" si="7"/>
        <v/>
      </c>
      <c r="F193" s="285" t="str">
        <f t="shared" si="8"/>
        <v>否</v>
      </c>
      <c r="G193" s="162" t="str">
        <f t="shared" si="9"/>
        <v>项</v>
      </c>
    </row>
    <row r="194" ht="36" customHeight="1" spans="1:7">
      <c r="A194" s="439" t="s">
        <v>436</v>
      </c>
      <c r="B194" s="303" t="s">
        <v>437</v>
      </c>
      <c r="C194" s="344">
        <v>0</v>
      </c>
      <c r="D194" s="344">
        <v>0</v>
      </c>
      <c r="E194" s="316" t="str">
        <f t="shared" si="7"/>
        <v/>
      </c>
      <c r="F194" s="285" t="str">
        <f t="shared" si="8"/>
        <v>否</v>
      </c>
      <c r="G194" s="162" t="str">
        <f t="shared" si="9"/>
        <v>项</v>
      </c>
    </row>
    <row r="195" ht="36" customHeight="1" spans="1:7">
      <c r="A195" s="439" t="s">
        <v>438</v>
      </c>
      <c r="B195" s="303" t="s">
        <v>159</v>
      </c>
      <c r="C195" s="344">
        <v>65</v>
      </c>
      <c r="D195" s="344">
        <v>84</v>
      </c>
      <c r="E195" s="316">
        <f t="shared" si="7"/>
        <v>0.292</v>
      </c>
      <c r="F195" s="285" t="str">
        <f t="shared" si="8"/>
        <v>是</v>
      </c>
      <c r="G195" s="162" t="str">
        <f t="shared" si="9"/>
        <v>项</v>
      </c>
    </row>
    <row r="196" ht="36" customHeight="1" spans="1:7">
      <c r="A196" s="439" t="s">
        <v>439</v>
      </c>
      <c r="B196" s="303" t="s">
        <v>440</v>
      </c>
      <c r="C196" s="344">
        <v>5</v>
      </c>
      <c r="D196" s="344">
        <v>0</v>
      </c>
      <c r="E196" s="316">
        <f t="shared" ref="E196:E259" si="10">IF(C196&gt;0,D196/C196-1,IF(C196&lt;0,-(D196/C196-1),""))</f>
        <v>-1</v>
      </c>
      <c r="F196" s="285" t="str">
        <f t="shared" ref="F196:F259" si="11">IF(LEN(A196)=3,"是",IF(B196&lt;&gt;"",IF(SUM(C196:D196)&lt;&gt;0,"是","否"),"是"))</f>
        <v>是</v>
      </c>
      <c r="G196" s="162" t="str">
        <f t="shared" ref="G196:G259" si="12">IF(LEN(A196)=3,"类",IF(LEN(A196)=5,"款","项"))</f>
        <v>项</v>
      </c>
    </row>
    <row r="197" ht="36" customHeight="1" spans="1:7">
      <c r="A197" s="438" t="s">
        <v>441</v>
      </c>
      <c r="B197" s="301" t="s">
        <v>442</v>
      </c>
      <c r="C197" s="328">
        <v>2743</v>
      </c>
      <c r="D197" s="328">
        <v>3242</v>
      </c>
      <c r="E197" s="316">
        <f t="shared" si="10"/>
        <v>0.182</v>
      </c>
      <c r="F197" s="285" t="str">
        <f t="shared" si="11"/>
        <v>是</v>
      </c>
      <c r="G197" s="162" t="str">
        <f t="shared" si="12"/>
        <v>款</v>
      </c>
    </row>
    <row r="198" ht="36" customHeight="1" spans="1:7">
      <c r="A198" s="439" t="s">
        <v>443</v>
      </c>
      <c r="B198" s="303" t="s">
        <v>141</v>
      </c>
      <c r="C198" s="344">
        <v>1075</v>
      </c>
      <c r="D198" s="344">
        <v>1141</v>
      </c>
      <c r="E198" s="316">
        <f t="shared" si="10"/>
        <v>0.061</v>
      </c>
      <c r="F198" s="285" t="str">
        <f t="shared" si="11"/>
        <v>是</v>
      </c>
      <c r="G198" s="162" t="str">
        <f t="shared" si="12"/>
        <v>项</v>
      </c>
    </row>
    <row r="199" ht="36" customHeight="1" spans="1:7">
      <c r="A199" s="439" t="s">
        <v>444</v>
      </c>
      <c r="B199" s="303" t="s">
        <v>143</v>
      </c>
      <c r="C199" s="344">
        <v>850</v>
      </c>
      <c r="D199" s="344">
        <v>1201</v>
      </c>
      <c r="E199" s="316">
        <f t="shared" si="10"/>
        <v>0.413</v>
      </c>
      <c r="F199" s="285" t="str">
        <f t="shared" si="11"/>
        <v>是</v>
      </c>
      <c r="G199" s="162" t="str">
        <f t="shared" si="12"/>
        <v>项</v>
      </c>
    </row>
    <row r="200" ht="36" customHeight="1" spans="1:7">
      <c r="A200" s="439" t="s">
        <v>445</v>
      </c>
      <c r="B200" s="303" t="s">
        <v>145</v>
      </c>
      <c r="C200" s="344">
        <v>0</v>
      </c>
      <c r="D200" s="344">
        <v>0</v>
      </c>
      <c r="E200" s="316" t="str">
        <f t="shared" si="10"/>
        <v/>
      </c>
      <c r="F200" s="285" t="str">
        <f t="shared" si="11"/>
        <v>否</v>
      </c>
      <c r="G200" s="162" t="str">
        <f t="shared" si="12"/>
        <v>项</v>
      </c>
    </row>
    <row r="201" ht="36" customHeight="1" spans="1:7">
      <c r="A201" s="439" t="s">
        <v>446</v>
      </c>
      <c r="B201" s="303" t="s">
        <v>447</v>
      </c>
      <c r="C201" s="344">
        <v>0</v>
      </c>
      <c r="D201" s="344">
        <v>0</v>
      </c>
      <c r="E201" s="316" t="str">
        <f t="shared" si="10"/>
        <v/>
      </c>
      <c r="F201" s="285" t="str">
        <f t="shared" si="11"/>
        <v>否</v>
      </c>
      <c r="G201" s="162" t="str">
        <f t="shared" si="12"/>
        <v>项</v>
      </c>
    </row>
    <row r="202" ht="36" customHeight="1" spans="1:7">
      <c r="A202" s="439" t="s">
        <v>448</v>
      </c>
      <c r="B202" s="303" t="s">
        <v>159</v>
      </c>
      <c r="C202" s="344">
        <v>328</v>
      </c>
      <c r="D202" s="344">
        <v>316</v>
      </c>
      <c r="E202" s="316">
        <f t="shared" si="10"/>
        <v>-0.037</v>
      </c>
      <c r="F202" s="285" t="str">
        <f t="shared" si="11"/>
        <v>是</v>
      </c>
      <c r="G202" s="162" t="str">
        <f t="shared" si="12"/>
        <v>项</v>
      </c>
    </row>
    <row r="203" ht="36" customHeight="1" spans="1:7">
      <c r="A203" s="439" t="s">
        <v>449</v>
      </c>
      <c r="B203" s="303" t="s">
        <v>450</v>
      </c>
      <c r="C203" s="344">
        <v>490</v>
      </c>
      <c r="D203" s="344">
        <v>584</v>
      </c>
      <c r="E203" s="316">
        <f t="shared" si="10"/>
        <v>0.192</v>
      </c>
      <c r="F203" s="285" t="str">
        <f t="shared" si="11"/>
        <v>是</v>
      </c>
      <c r="G203" s="162" t="str">
        <f t="shared" si="12"/>
        <v>项</v>
      </c>
    </row>
    <row r="204" ht="36" customHeight="1" spans="1:7">
      <c r="A204" s="438" t="s">
        <v>451</v>
      </c>
      <c r="B204" s="301" t="s">
        <v>452</v>
      </c>
      <c r="C204" s="328">
        <v>1206</v>
      </c>
      <c r="D204" s="328">
        <v>1307</v>
      </c>
      <c r="E204" s="316">
        <f t="shared" si="10"/>
        <v>0.084</v>
      </c>
      <c r="F204" s="285" t="str">
        <f t="shared" si="11"/>
        <v>是</v>
      </c>
      <c r="G204" s="162" t="str">
        <f t="shared" si="12"/>
        <v>款</v>
      </c>
    </row>
    <row r="205" ht="36" customHeight="1" spans="1:7">
      <c r="A205" s="439" t="s">
        <v>453</v>
      </c>
      <c r="B205" s="303" t="s">
        <v>141</v>
      </c>
      <c r="C205" s="344">
        <v>852</v>
      </c>
      <c r="D205" s="344">
        <v>751</v>
      </c>
      <c r="E205" s="316">
        <f t="shared" si="10"/>
        <v>-0.119</v>
      </c>
      <c r="F205" s="285" t="str">
        <f t="shared" si="11"/>
        <v>是</v>
      </c>
      <c r="G205" s="162" t="str">
        <f t="shared" si="12"/>
        <v>项</v>
      </c>
    </row>
    <row r="206" ht="36" customHeight="1" spans="1:7">
      <c r="A206" s="439" t="s">
        <v>454</v>
      </c>
      <c r="B206" s="303" t="s">
        <v>143</v>
      </c>
      <c r="C206" s="344">
        <v>16</v>
      </c>
      <c r="D206" s="344">
        <v>106</v>
      </c>
      <c r="E206" s="316">
        <f t="shared" si="10"/>
        <v>5.625</v>
      </c>
      <c r="F206" s="285" t="str">
        <f t="shared" si="11"/>
        <v>是</v>
      </c>
      <c r="G206" s="162" t="str">
        <f t="shared" si="12"/>
        <v>项</v>
      </c>
    </row>
    <row r="207" ht="36" customHeight="1" spans="1:7">
      <c r="A207" s="439" t="s">
        <v>455</v>
      </c>
      <c r="B207" s="303" t="s">
        <v>145</v>
      </c>
      <c r="C207" s="344">
        <v>0</v>
      </c>
      <c r="D207" s="344">
        <v>0</v>
      </c>
      <c r="E207" s="316" t="str">
        <f t="shared" si="10"/>
        <v/>
      </c>
      <c r="F207" s="285" t="str">
        <f t="shared" si="11"/>
        <v>否</v>
      </c>
      <c r="G207" s="162" t="str">
        <f t="shared" si="12"/>
        <v>项</v>
      </c>
    </row>
    <row r="208" ht="36" customHeight="1" spans="1:7">
      <c r="A208" s="439" t="s">
        <v>456</v>
      </c>
      <c r="B208" s="303" t="s">
        <v>457</v>
      </c>
      <c r="C208" s="344">
        <v>140</v>
      </c>
      <c r="D208" s="344">
        <v>296</v>
      </c>
      <c r="E208" s="316">
        <f t="shared" si="10"/>
        <v>1.114</v>
      </c>
      <c r="F208" s="285" t="str">
        <f t="shared" si="11"/>
        <v>是</v>
      </c>
      <c r="G208" s="162" t="str">
        <f t="shared" si="12"/>
        <v>项</v>
      </c>
    </row>
    <row r="209" ht="36" customHeight="1" spans="1:7">
      <c r="A209" s="439" t="s">
        <v>458</v>
      </c>
      <c r="B209" s="303" t="s">
        <v>459</v>
      </c>
      <c r="C209" s="344">
        <v>0</v>
      </c>
      <c r="D209" s="344">
        <v>0</v>
      </c>
      <c r="E209" s="316" t="str">
        <f t="shared" si="10"/>
        <v/>
      </c>
      <c r="F209" s="285" t="str">
        <f t="shared" si="11"/>
        <v>否</v>
      </c>
      <c r="G209" s="162" t="str">
        <f t="shared" si="12"/>
        <v>项</v>
      </c>
    </row>
    <row r="210" ht="36" customHeight="1" spans="1:7">
      <c r="A210" s="439" t="s">
        <v>460</v>
      </c>
      <c r="B210" s="303" t="s">
        <v>159</v>
      </c>
      <c r="C210" s="344">
        <v>194</v>
      </c>
      <c r="D210" s="344">
        <v>154</v>
      </c>
      <c r="E210" s="316">
        <f t="shared" si="10"/>
        <v>-0.206</v>
      </c>
      <c r="F210" s="285" t="str">
        <f t="shared" si="11"/>
        <v>是</v>
      </c>
      <c r="G210" s="162" t="str">
        <f t="shared" si="12"/>
        <v>项</v>
      </c>
    </row>
    <row r="211" ht="36" customHeight="1" spans="1:7">
      <c r="A211" s="439" t="s">
        <v>461</v>
      </c>
      <c r="B211" s="303" t="s">
        <v>462</v>
      </c>
      <c r="C211" s="344">
        <v>4</v>
      </c>
      <c r="D211" s="344">
        <v>0</v>
      </c>
      <c r="E211" s="316">
        <f t="shared" si="10"/>
        <v>-1</v>
      </c>
      <c r="F211" s="285" t="str">
        <f t="shared" si="11"/>
        <v>是</v>
      </c>
      <c r="G211" s="162" t="str">
        <f t="shared" si="12"/>
        <v>项</v>
      </c>
    </row>
    <row r="212" ht="36" customHeight="1" spans="1:7">
      <c r="A212" s="438" t="s">
        <v>463</v>
      </c>
      <c r="B212" s="301" t="s">
        <v>464</v>
      </c>
      <c r="C212" s="328">
        <f>SUM(C213:C217)</f>
        <v>0</v>
      </c>
      <c r="D212" s="328">
        <f>SUM(D213:D217)</f>
        <v>0</v>
      </c>
      <c r="E212" s="316" t="str">
        <f t="shared" si="10"/>
        <v/>
      </c>
      <c r="F212" s="285" t="str">
        <f t="shared" si="11"/>
        <v>否</v>
      </c>
      <c r="G212" s="162" t="str">
        <f t="shared" si="12"/>
        <v>款</v>
      </c>
    </row>
    <row r="213" ht="36" customHeight="1" spans="1:7">
      <c r="A213" s="439" t="s">
        <v>465</v>
      </c>
      <c r="B213" s="303" t="s">
        <v>141</v>
      </c>
      <c r="C213" s="344">
        <v>0</v>
      </c>
      <c r="D213" s="344">
        <v>0</v>
      </c>
      <c r="E213" s="316" t="str">
        <f t="shared" si="10"/>
        <v/>
      </c>
      <c r="F213" s="285" t="str">
        <f t="shared" si="11"/>
        <v>否</v>
      </c>
      <c r="G213" s="162" t="str">
        <f t="shared" si="12"/>
        <v>项</v>
      </c>
    </row>
    <row r="214" ht="36" customHeight="1" spans="1:7">
      <c r="A214" s="439" t="s">
        <v>466</v>
      </c>
      <c r="B214" s="303" t="s">
        <v>143</v>
      </c>
      <c r="C214" s="344">
        <v>0</v>
      </c>
      <c r="D214" s="344">
        <v>0</v>
      </c>
      <c r="E214" s="316" t="str">
        <f t="shared" si="10"/>
        <v/>
      </c>
      <c r="F214" s="285" t="str">
        <f t="shared" si="11"/>
        <v>否</v>
      </c>
      <c r="G214" s="162" t="str">
        <f t="shared" si="12"/>
        <v>项</v>
      </c>
    </row>
    <row r="215" ht="36" customHeight="1" spans="1:7">
      <c r="A215" s="439" t="s">
        <v>467</v>
      </c>
      <c r="B215" s="303" t="s">
        <v>145</v>
      </c>
      <c r="C215" s="344">
        <v>0</v>
      </c>
      <c r="D215" s="344">
        <v>0</v>
      </c>
      <c r="E215" s="316" t="str">
        <f t="shared" si="10"/>
        <v/>
      </c>
      <c r="F215" s="285" t="str">
        <f t="shared" si="11"/>
        <v>否</v>
      </c>
      <c r="G215" s="162" t="str">
        <f t="shared" si="12"/>
        <v>项</v>
      </c>
    </row>
    <row r="216" ht="36" customHeight="1" spans="1:7">
      <c r="A216" s="439" t="s">
        <v>468</v>
      </c>
      <c r="B216" s="303" t="s">
        <v>159</v>
      </c>
      <c r="C216" s="344">
        <v>0</v>
      </c>
      <c r="D216" s="344">
        <v>0</v>
      </c>
      <c r="E216" s="316" t="str">
        <f t="shared" si="10"/>
        <v/>
      </c>
      <c r="F216" s="285" t="str">
        <f t="shared" si="11"/>
        <v>否</v>
      </c>
      <c r="G216" s="162" t="str">
        <f t="shared" si="12"/>
        <v>项</v>
      </c>
    </row>
    <row r="217" ht="36" customHeight="1" spans="1:7">
      <c r="A217" s="439" t="s">
        <v>469</v>
      </c>
      <c r="B217" s="303" t="s">
        <v>470</v>
      </c>
      <c r="C217" s="344">
        <v>0</v>
      </c>
      <c r="D217" s="344">
        <v>0</v>
      </c>
      <c r="E217" s="316" t="str">
        <f t="shared" si="10"/>
        <v/>
      </c>
      <c r="F217" s="285" t="str">
        <f t="shared" si="11"/>
        <v>否</v>
      </c>
      <c r="G217" s="162" t="str">
        <f t="shared" si="12"/>
        <v>项</v>
      </c>
    </row>
    <row r="218" ht="36" customHeight="1" spans="1:7">
      <c r="A218" s="438" t="s">
        <v>471</v>
      </c>
      <c r="B218" s="301" t="s">
        <v>472</v>
      </c>
      <c r="C218" s="328">
        <v>36</v>
      </c>
      <c r="D218" s="328">
        <v>150</v>
      </c>
      <c r="E218" s="316">
        <f t="shared" si="10"/>
        <v>3.167</v>
      </c>
      <c r="F218" s="285" t="str">
        <f t="shared" si="11"/>
        <v>是</v>
      </c>
      <c r="G218" s="162" t="str">
        <f t="shared" si="12"/>
        <v>款</v>
      </c>
    </row>
    <row r="219" ht="36" customHeight="1" spans="1:7">
      <c r="A219" s="439" t="s">
        <v>473</v>
      </c>
      <c r="B219" s="303" t="s">
        <v>141</v>
      </c>
      <c r="C219" s="344">
        <v>0</v>
      </c>
      <c r="D219" s="344">
        <v>0</v>
      </c>
      <c r="E219" s="316" t="str">
        <f t="shared" si="10"/>
        <v/>
      </c>
      <c r="F219" s="285" t="str">
        <f t="shared" si="11"/>
        <v>否</v>
      </c>
      <c r="G219" s="162" t="str">
        <f t="shared" si="12"/>
        <v>项</v>
      </c>
    </row>
    <row r="220" ht="36" customHeight="1" spans="1:7">
      <c r="A220" s="439" t="s">
        <v>474</v>
      </c>
      <c r="B220" s="303" t="s">
        <v>143</v>
      </c>
      <c r="C220" s="344">
        <v>0</v>
      </c>
      <c r="D220" s="344">
        <v>0</v>
      </c>
      <c r="E220" s="316" t="str">
        <f t="shared" si="10"/>
        <v/>
      </c>
      <c r="F220" s="285" t="str">
        <f t="shared" si="11"/>
        <v>否</v>
      </c>
      <c r="G220" s="162" t="str">
        <f t="shared" si="12"/>
        <v>项</v>
      </c>
    </row>
    <row r="221" ht="36" customHeight="1" spans="1:7">
      <c r="A221" s="439" t="s">
        <v>475</v>
      </c>
      <c r="B221" s="303" t="s">
        <v>145</v>
      </c>
      <c r="C221" s="344">
        <v>0</v>
      </c>
      <c r="D221" s="344">
        <v>0</v>
      </c>
      <c r="E221" s="316" t="str">
        <f t="shared" si="10"/>
        <v/>
      </c>
      <c r="F221" s="285" t="str">
        <f t="shared" si="11"/>
        <v>否</v>
      </c>
      <c r="G221" s="162" t="str">
        <f t="shared" si="12"/>
        <v>项</v>
      </c>
    </row>
    <row r="222" ht="36" customHeight="1" spans="1:7">
      <c r="A222" s="439" t="s">
        <v>476</v>
      </c>
      <c r="B222" s="303" t="s">
        <v>159</v>
      </c>
      <c r="C222" s="344">
        <v>0</v>
      </c>
      <c r="D222" s="344">
        <v>0</v>
      </c>
      <c r="E222" s="316" t="str">
        <f t="shared" si="10"/>
        <v/>
      </c>
      <c r="F222" s="285" t="str">
        <f t="shared" si="11"/>
        <v>否</v>
      </c>
      <c r="G222" s="162" t="str">
        <f t="shared" si="12"/>
        <v>项</v>
      </c>
    </row>
    <row r="223" ht="36" customHeight="1" spans="1:7">
      <c r="A223" s="439" t="s">
        <v>477</v>
      </c>
      <c r="B223" s="303" t="s">
        <v>478</v>
      </c>
      <c r="C223" s="344">
        <v>36</v>
      </c>
      <c r="D223" s="344">
        <v>150</v>
      </c>
      <c r="E223" s="316">
        <f t="shared" si="10"/>
        <v>3.167</v>
      </c>
      <c r="F223" s="285" t="str">
        <f t="shared" si="11"/>
        <v>是</v>
      </c>
      <c r="G223" s="162" t="str">
        <f t="shared" si="12"/>
        <v>项</v>
      </c>
    </row>
    <row r="224" ht="36" customHeight="1" spans="1:7">
      <c r="A224" s="438" t="s">
        <v>479</v>
      </c>
      <c r="B224" s="301" t="s">
        <v>480</v>
      </c>
      <c r="C224" s="328">
        <v>694</v>
      </c>
      <c r="D224" s="328">
        <v>796</v>
      </c>
      <c r="E224" s="316">
        <f t="shared" si="10"/>
        <v>0.147</v>
      </c>
      <c r="F224" s="285" t="str">
        <f t="shared" si="11"/>
        <v>是</v>
      </c>
      <c r="G224" s="162" t="str">
        <f t="shared" si="12"/>
        <v>款</v>
      </c>
    </row>
    <row r="225" ht="36" customHeight="1" spans="1:7">
      <c r="A225" s="439" t="s">
        <v>481</v>
      </c>
      <c r="B225" s="303" t="s">
        <v>141</v>
      </c>
      <c r="C225" s="344">
        <v>235</v>
      </c>
      <c r="D225" s="344">
        <v>270</v>
      </c>
      <c r="E225" s="316">
        <f t="shared" si="10"/>
        <v>0.149</v>
      </c>
      <c r="F225" s="285" t="str">
        <f t="shared" si="11"/>
        <v>是</v>
      </c>
      <c r="G225" s="162" t="str">
        <f t="shared" si="12"/>
        <v>项</v>
      </c>
    </row>
    <row r="226" ht="36" customHeight="1" spans="1:7">
      <c r="A226" s="439" t="s">
        <v>482</v>
      </c>
      <c r="B226" s="303" t="s">
        <v>143</v>
      </c>
      <c r="C226" s="344">
        <v>69</v>
      </c>
      <c r="D226" s="344">
        <v>66</v>
      </c>
      <c r="E226" s="316">
        <f t="shared" si="10"/>
        <v>-0.043</v>
      </c>
      <c r="F226" s="285" t="str">
        <f t="shared" si="11"/>
        <v>是</v>
      </c>
      <c r="G226" s="162" t="str">
        <f t="shared" si="12"/>
        <v>项</v>
      </c>
    </row>
    <row r="227" ht="36" customHeight="1" spans="1:7">
      <c r="A227" s="439" t="s">
        <v>483</v>
      </c>
      <c r="B227" s="303" t="s">
        <v>145</v>
      </c>
      <c r="C227" s="344">
        <v>0</v>
      </c>
      <c r="D227" s="344">
        <v>0</v>
      </c>
      <c r="E227" s="316" t="str">
        <f t="shared" si="10"/>
        <v/>
      </c>
      <c r="F227" s="285" t="str">
        <f t="shared" si="11"/>
        <v>否</v>
      </c>
      <c r="G227" s="162" t="str">
        <f t="shared" si="12"/>
        <v>项</v>
      </c>
    </row>
    <row r="228" ht="36" customHeight="1" spans="1:7">
      <c r="A228" s="439" t="s">
        <v>484</v>
      </c>
      <c r="B228" s="303" t="s">
        <v>485</v>
      </c>
      <c r="C228" s="344">
        <v>0</v>
      </c>
      <c r="D228" s="344">
        <v>0</v>
      </c>
      <c r="E228" s="316" t="str">
        <f t="shared" si="10"/>
        <v/>
      </c>
      <c r="F228" s="285" t="str">
        <f t="shared" si="11"/>
        <v>否</v>
      </c>
      <c r="G228" s="162" t="str">
        <f t="shared" si="12"/>
        <v>项</v>
      </c>
    </row>
    <row r="229" ht="36" customHeight="1" spans="1:7">
      <c r="A229" s="439" t="s">
        <v>486</v>
      </c>
      <c r="B229" s="303" t="s">
        <v>159</v>
      </c>
      <c r="C229" s="344">
        <v>325</v>
      </c>
      <c r="D229" s="344">
        <v>386</v>
      </c>
      <c r="E229" s="316">
        <f t="shared" si="10"/>
        <v>0.188</v>
      </c>
      <c r="F229" s="285" t="str">
        <f t="shared" si="11"/>
        <v>是</v>
      </c>
      <c r="G229" s="162" t="str">
        <f t="shared" si="12"/>
        <v>项</v>
      </c>
    </row>
    <row r="230" ht="36" customHeight="1" spans="1:7">
      <c r="A230" s="439" t="s">
        <v>487</v>
      </c>
      <c r="B230" s="303" t="s">
        <v>488</v>
      </c>
      <c r="C230" s="344">
        <v>65</v>
      </c>
      <c r="D230" s="344">
        <v>74</v>
      </c>
      <c r="E230" s="316">
        <f t="shared" si="10"/>
        <v>0.138</v>
      </c>
      <c r="F230" s="285" t="str">
        <f t="shared" si="11"/>
        <v>是</v>
      </c>
      <c r="G230" s="162" t="str">
        <f t="shared" si="12"/>
        <v>项</v>
      </c>
    </row>
    <row r="231" ht="36" customHeight="1" spans="1:7">
      <c r="A231" s="438" t="s">
        <v>489</v>
      </c>
      <c r="B231" s="301" t="s">
        <v>490</v>
      </c>
      <c r="C231" s="328">
        <v>6189</v>
      </c>
      <c r="D231" s="328">
        <v>5694</v>
      </c>
      <c r="E231" s="316">
        <f t="shared" si="10"/>
        <v>-0.08</v>
      </c>
      <c r="F231" s="285" t="str">
        <f t="shared" si="11"/>
        <v>是</v>
      </c>
      <c r="G231" s="162" t="str">
        <f t="shared" si="12"/>
        <v>款</v>
      </c>
    </row>
    <row r="232" ht="36" customHeight="1" spans="1:7">
      <c r="A232" s="439" t="s">
        <v>491</v>
      </c>
      <c r="B232" s="303" t="s">
        <v>141</v>
      </c>
      <c r="C232" s="344">
        <v>3257</v>
      </c>
      <c r="D232" s="344">
        <v>2912</v>
      </c>
      <c r="E232" s="316">
        <f t="shared" si="10"/>
        <v>-0.106</v>
      </c>
      <c r="F232" s="285" t="str">
        <f t="shared" si="11"/>
        <v>是</v>
      </c>
      <c r="G232" s="162" t="str">
        <f t="shared" si="12"/>
        <v>项</v>
      </c>
    </row>
    <row r="233" ht="36" customHeight="1" spans="1:7">
      <c r="A233" s="439" t="s">
        <v>492</v>
      </c>
      <c r="B233" s="303" t="s">
        <v>143</v>
      </c>
      <c r="C233" s="344">
        <v>0</v>
      </c>
      <c r="D233" s="344">
        <v>0</v>
      </c>
      <c r="E233" s="316" t="str">
        <f t="shared" si="10"/>
        <v/>
      </c>
      <c r="F233" s="285" t="str">
        <f t="shared" si="11"/>
        <v>否</v>
      </c>
      <c r="G233" s="162" t="str">
        <f t="shared" si="12"/>
        <v>项</v>
      </c>
    </row>
    <row r="234" ht="36" customHeight="1" spans="1:7">
      <c r="A234" s="439" t="s">
        <v>493</v>
      </c>
      <c r="B234" s="303" t="s">
        <v>145</v>
      </c>
      <c r="C234" s="344">
        <v>0</v>
      </c>
      <c r="D234" s="344">
        <v>0</v>
      </c>
      <c r="E234" s="316" t="str">
        <f t="shared" si="10"/>
        <v/>
      </c>
      <c r="F234" s="285" t="str">
        <f t="shared" si="11"/>
        <v>否</v>
      </c>
      <c r="G234" s="162" t="str">
        <f t="shared" si="12"/>
        <v>项</v>
      </c>
    </row>
    <row r="235" ht="36" customHeight="1" spans="1:7">
      <c r="A235" s="439" t="s">
        <v>494</v>
      </c>
      <c r="B235" s="303" t="s">
        <v>495</v>
      </c>
      <c r="C235" s="344">
        <v>0</v>
      </c>
      <c r="D235" s="344">
        <v>0</v>
      </c>
      <c r="E235" s="316" t="str">
        <f t="shared" si="10"/>
        <v/>
      </c>
      <c r="F235" s="285" t="str">
        <f t="shared" si="11"/>
        <v>否</v>
      </c>
      <c r="G235" s="162" t="str">
        <f t="shared" si="12"/>
        <v>项</v>
      </c>
    </row>
    <row r="236" ht="36" customHeight="1" spans="1:7">
      <c r="A236" s="439" t="s">
        <v>496</v>
      </c>
      <c r="B236" s="303" t="s">
        <v>497</v>
      </c>
      <c r="C236" s="344">
        <v>64</v>
      </c>
      <c r="D236" s="344">
        <v>75</v>
      </c>
      <c r="E236" s="316">
        <f t="shared" si="10"/>
        <v>0.172</v>
      </c>
      <c r="F236" s="285" t="str">
        <f t="shared" si="11"/>
        <v>是</v>
      </c>
      <c r="G236" s="162" t="str">
        <f t="shared" si="12"/>
        <v>项</v>
      </c>
    </row>
    <row r="237" ht="36" customHeight="1" spans="1:7">
      <c r="A237" s="439" t="s">
        <v>498</v>
      </c>
      <c r="B237" s="303" t="s">
        <v>242</v>
      </c>
      <c r="C237" s="344">
        <v>0</v>
      </c>
      <c r="D237" s="344">
        <v>0</v>
      </c>
      <c r="E237" s="316" t="str">
        <f t="shared" si="10"/>
        <v/>
      </c>
      <c r="F237" s="285" t="str">
        <f t="shared" si="11"/>
        <v>否</v>
      </c>
      <c r="G237" s="162" t="str">
        <f t="shared" si="12"/>
        <v>项</v>
      </c>
    </row>
    <row r="238" ht="36" customHeight="1" spans="1:7">
      <c r="A238" s="439" t="s">
        <v>499</v>
      </c>
      <c r="B238" s="303" t="s">
        <v>500</v>
      </c>
      <c r="C238" s="344">
        <v>0</v>
      </c>
      <c r="D238" s="344">
        <v>0</v>
      </c>
      <c r="E238" s="316" t="str">
        <f t="shared" si="10"/>
        <v/>
      </c>
      <c r="F238" s="285" t="str">
        <f t="shared" si="11"/>
        <v>否</v>
      </c>
      <c r="G238" s="162" t="str">
        <f t="shared" si="12"/>
        <v>项</v>
      </c>
    </row>
    <row r="239" ht="36" customHeight="1" spans="1:7">
      <c r="A239" s="439" t="s">
        <v>501</v>
      </c>
      <c r="B239" s="303" t="s">
        <v>502</v>
      </c>
      <c r="C239" s="344">
        <v>60</v>
      </c>
      <c r="D239" s="344">
        <v>52</v>
      </c>
      <c r="E239" s="316">
        <f t="shared" si="10"/>
        <v>-0.133</v>
      </c>
      <c r="F239" s="285" t="str">
        <f t="shared" si="11"/>
        <v>是</v>
      </c>
      <c r="G239" s="162" t="str">
        <f t="shared" si="12"/>
        <v>项</v>
      </c>
    </row>
    <row r="240" ht="36" customHeight="1" spans="1:7">
      <c r="A240" s="439" t="s">
        <v>503</v>
      </c>
      <c r="B240" s="303" t="s">
        <v>504</v>
      </c>
      <c r="C240" s="344">
        <v>5</v>
      </c>
      <c r="D240" s="344">
        <v>0</v>
      </c>
      <c r="E240" s="316">
        <f t="shared" si="10"/>
        <v>-1</v>
      </c>
      <c r="F240" s="285" t="str">
        <f t="shared" si="11"/>
        <v>是</v>
      </c>
      <c r="G240" s="162" t="str">
        <f t="shared" si="12"/>
        <v>项</v>
      </c>
    </row>
    <row r="241" ht="36" customHeight="1" spans="1:7">
      <c r="A241" s="439" t="s">
        <v>505</v>
      </c>
      <c r="B241" s="303" t="s">
        <v>506</v>
      </c>
      <c r="C241" s="344">
        <v>0</v>
      </c>
      <c r="D241" s="344">
        <v>3</v>
      </c>
      <c r="E241" s="316" t="str">
        <f t="shared" si="10"/>
        <v/>
      </c>
      <c r="F241" s="285" t="str">
        <f t="shared" si="11"/>
        <v>是</v>
      </c>
      <c r="G241" s="162" t="str">
        <f t="shared" si="12"/>
        <v>项</v>
      </c>
    </row>
    <row r="242" ht="36" customHeight="1" spans="1:7">
      <c r="A242" s="439" t="s">
        <v>507</v>
      </c>
      <c r="B242" s="303" t="s">
        <v>508</v>
      </c>
      <c r="C242" s="344">
        <v>318</v>
      </c>
      <c r="D242" s="344">
        <v>347</v>
      </c>
      <c r="E242" s="316">
        <f t="shared" si="10"/>
        <v>0.091</v>
      </c>
      <c r="F242" s="285" t="str">
        <f t="shared" si="11"/>
        <v>是</v>
      </c>
      <c r="G242" s="162" t="str">
        <f t="shared" si="12"/>
        <v>项</v>
      </c>
    </row>
    <row r="243" ht="36" customHeight="1" spans="1:7">
      <c r="A243" s="439" t="s">
        <v>509</v>
      </c>
      <c r="B243" s="303" t="s">
        <v>510</v>
      </c>
      <c r="C243" s="344">
        <v>517</v>
      </c>
      <c r="D243" s="344">
        <v>93</v>
      </c>
      <c r="E243" s="316">
        <f t="shared" si="10"/>
        <v>-0.82</v>
      </c>
      <c r="F243" s="285" t="str">
        <f t="shared" si="11"/>
        <v>是</v>
      </c>
      <c r="G243" s="162" t="str">
        <f t="shared" si="12"/>
        <v>项</v>
      </c>
    </row>
    <row r="244" ht="36" customHeight="1" spans="1:7">
      <c r="A244" s="439" t="s">
        <v>511</v>
      </c>
      <c r="B244" s="303" t="s">
        <v>159</v>
      </c>
      <c r="C244" s="344">
        <v>1827</v>
      </c>
      <c r="D244" s="344">
        <v>1955</v>
      </c>
      <c r="E244" s="316">
        <f t="shared" si="10"/>
        <v>0.07</v>
      </c>
      <c r="F244" s="285" t="str">
        <f t="shared" si="11"/>
        <v>是</v>
      </c>
      <c r="G244" s="162" t="str">
        <f t="shared" si="12"/>
        <v>项</v>
      </c>
    </row>
    <row r="245" ht="36" customHeight="1" spans="1:7">
      <c r="A245" s="439" t="s">
        <v>512</v>
      </c>
      <c r="B245" s="303" t="s">
        <v>513</v>
      </c>
      <c r="C245" s="344">
        <v>141</v>
      </c>
      <c r="D245" s="344">
        <v>257</v>
      </c>
      <c r="E245" s="316">
        <f t="shared" si="10"/>
        <v>0.823</v>
      </c>
      <c r="F245" s="285" t="str">
        <f t="shared" si="11"/>
        <v>是</v>
      </c>
      <c r="G245" s="162" t="str">
        <f t="shared" si="12"/>
        <v>项</v>
      </c>
    </row>
    <row r="246" ht="36" customHeight="1" spans="1:7">
      <c r="A246" s="438" t="s">
        <v>514</v>
      </c>
      <c r="B246" s="301" t="s">
        <v>515</v>
      </c>
      <c r="C246" s="328">
        <v>13281</v>
      </c>
      <c r="D246" s="328">
        <v>5375</v>
      </c>
      <c r="E246" s="316">
        <f t="shared" si="10"/>
        <v>-0.595</v>
      </c>
      <c r="F246" s="285" t="str">
        <f t="shared" si="11"/>
        <v>是</v>
      </c>
      <c r="G246" s="162" t="str">
        <f t="shared" si="12"/>
        <v>款</v>
      </c>
    </row>
    <row r="247" ht="36" customHeight="1" spans="1:7">
      <c r="A247" s="439" t="s">
        <v>516</v>
      </c>
      <c r="B247" s="303" t="s">
        <v>517</v>
      </c>
      <c r="C247" s="344">
        <v>0</v>
      </c>
      <c r="D247" s="344">
        <v>0</v>
      </c>
      <c r="E247" s="316" t="str">
        <f t="shared" si="10"/>
        <v/>
      </c>
      <c r="F247" s="285" t="str">
        <f t="shared" si="11"/>
        <v>否</v>
      </c>
      <c r="G247" s="162" t="str">
        <f t="shared" si="12"/>
        <v>项</v>
      </c>
    </row>
    <row r="248" ht="36" customHeight="1" spans="1:7">
      <c r="A248" s="439" t="s">
        <v>518</v>
      </c>
      <c r="B248" s="303" t="s">
        <v>519</v>
      </c>
      <c r="C248" s="344">
        <v>13281</v>
      </c>
      <c r="D248" s="344">
        <v>5375</v>
      </c>
      <c r="E248" s="316">
        <f t="shared" si="10"/>
        <v>-0.595</v>
      </c>
      <c r="F248" s="285" t="str">
        <f t="shared" si="11"/>
        <v>是</v>
      </c>
      <c r="G248" s="162" t="str">
        <f t="shared" si="12"/>
        <v>项</v>
      </c>
    </row>
    <row r="249" ht="36" customHeight="1" spans="1:7">
      <c r="A249" s="443" t="s">
        <v>520</v>
      </c>
      <c r="B249" s="444" t="s">
        <v>521</v>
      </c>
      <c r="C249" s="445"/>
      <c r="D249" s="445"/>
      <c r="E249" s="316" t="str">
        <f t="shared" si="10"/>
        <v/>
      </c>
      <c r="F249" s="285" t="str">
        <f t="shared" si="11"/>
        <v>否</v>
      </c>
      <c r="G249" s="162" t="str">
        <f t="shared" si="12"/>
        <v>项</v>
      </c>
    </row>
    <row r="250" ht="36" customHeight="1" spans="1:7">
      <c r="A250" s="438" t="s">
        <v>73</v>
      </c>
      <c r="B250" s="301" t="s">
        <v>74</v>
      </c>
      <c r="C250" s="328"/>
      <c r="D250" s="328"/>
      <c r="E250" s="316" t="str">
        <f t="shared" si="10"/>
        <v/>
      </c>
      <c r="F250" s="285" t="str">
        <f t="shared" si="11"/>
        <v>是</v>
      </c>
      <c r="G250" s="162" t="str">
        <f t="shared" si="12"/>
        <v>类</v>
      </c>
    </row>
    <row r="251" ht="36" customHeight="1" spans="1:7">
      <c r="A251" s="438" t="s">
        <v>522</v>
      </c>
      <c r="B251" s="301" t="s">
        <v>523</v>
      </c>
      <c r="C251" s="328">
        <v>0</v>
      </c>
      <c r="D251" s="328">
        <v>0</v>
      </c>
      <c r="E251" s="316" t="str">
        <f t="shared" si="10"/>
        <v/>
      </c>
      <c r="F251" s="285" t="str">
        <f t="shared" si="11"/>
        <v>否</v>
      </c>
      <c r="G251" s="162" t="str">
        <f t="shared" si="12"/>
        <v>款</v>
      </c>
    </row>
    <row r="252" ht="36" customHeight="1" spans="1:7">
      <c r="A252" s="438" t="s">
        <v>524</v>
      </c>
      <c r="B252" s="301" t="s">
        <v>525</v>
      </c>
      <c r="C252" s="328">
        <v>0</v>
      </c>
      <c r="D252" s="328">
        <v>0</v>
      </c>
      <c r="E252" s="316" t="str">
        <f t="shared" si="10"/>
        <v/>
      </c>
      <c r="F252" s="285" t="str">
        <f t="shared" si="11"/>
        <v>否</v>
      </c>
      <c r="G252" s="162" t="str">
        <f t="shared" si="12"/>
        <v>款</v>
      </c>
    </row>
    <row r="253" ht="36" customHeight="1" spans="1:7">
      <c r="A253" s="438" t="s">
        <v>75</v>
      </c>
      <c r="B253" s="301" t="s">
        <v>76</v>
      </c>
      <c r="C253" s="328">
        <v>1358</v>
      </c>
      <c r="D253" s="328">
        <v>1482</v>
      </c>
      <c r="E253" s="316">
        <f t="shared" si="10"/>
        <v>0.091</v>
      </c>
      <c r="F253" s="285" t="str">
        <f t="shared" si="11"/>
        <v>是</v>
      </c>
      <c r="G253" s="162" t="str">
        <f t="shared" si="12"/>
        <v>类</v>
      </c>
    </row>
    <row r="254" ht="36" customHeight="1" spans="1:7">
      <c r="A254" s="309" t="s">
        <v>526</v>
      </c>
      <c r="B254" s="301" t="s">
        <v>527</v>
      </c>
      <c r="C254" s="328">
        <f t="shared" ref="C254:C258" si="13">C255</f>
        <v>0</v>
      </c>
      <c r="D254" s="328">
        <f t="shared" ref="D254:D258" si="14">D255</f>
        <v>0</v>
      </c>
      <c r="E254" s="316" t="str">
        <f t="shared" si="10"/>
        <v/>
      </c>
      <c r="F254" s="285" t="str">
        <f t="shared" si="11"/>
        <v>否</v>
      </c>
      <c r="G254" s="162" t="str">
        <f t="shared" si="12"/>
        <v>款</v>
      </c>
    </row>
    <row r="255" ht="36" customHeight="1" spans="1:7">
      <c r="A255" s="305" t="s">
        <v>528</v>
      </c>
      <c r="B255" s="303" t="s">
        <v>529</v>
      </c>
      <c r="C255" s="344">
        <v>0</v>
      </c>
      <c r="D255" s="344">
        <v>0</v>
      </c>
      <c r="E255" s="316" t="str">
        <f t="shared" si="10"/>
        <v/>
      </c>
      <c r="F255" s="285" t="str">
        <f t="shared" si="11"/>
        <v>否</v>
      </c>
      <c r="G255" s="162" t="str">
        <f t="shared" si="12"/>
        <v>项</v>
      </c>
    </row>
    <row r="256" ht="36" customHeight="1" spans="1:7">
      <c r="A256" s="309" t="s">
        <v>530</v>
      </c>
      <c r="B256" s="301" t="s">
        <v>531</v>
      </c>
      <c r="C256" s="328">
        <f t="shared" si="13"/>
        <v>0</v>
      </c>
      <c r="D256" s="328">
        <f t="shared" si="14"/>
        <v>0</v>
      </c>
      <c r="E256" s="316" t="str">
        <f t="shared" si="10"/>
        <v/>
      </c>
      <c r="F256" s="285" t="str">
        <f t="shared" si="11"/>
        <v>否</v>
      </c>
      <c r="G256" s="162" t="str">
        <f t="shared" si="12"/>
        <v>款</v>
      </c>
    </row>
    <row r="257" ht="36" customHeight="1" spans="1:7">
      <c r="A257" s="305" t="s">
        <v>532</v>
      </c>
      <c r="B257" s="303" t="s">
        <v>533</v>
      </c>
      <c r="C257" s="344">
        <v>0</v>
      </c>
      <c r="D257" s="344">
        <v>0</v>
      </c>
      <c r="E257" s="316" t="str">
        <f t="shared" si="10"/>
        <v/>
      </c>
      <c r="F257" s="285" t="str">
        <f t="shared" si="11"/>
        <v>否</v>
      </c>
      <c r="G257" s="162" t="str">
        <f t="shared" si="12"/>
        <v>项</v>
      </c>
    </row>
    <row r="258" ht="36" customHeight="1" spans="1:7">
      <c r="A258" s="309" t="s">
        <v>534</v>
      </c>
      <c r="B258" s="301" t="s">
        <v>535</v>
      </c>
      <c r="C258" s="328">
        <f t="shared" si="13"/>
        <v>0</v>
      </c>
      <c r="D258" s="328">
        <f t="shared" si="14"/>
        <v>0</v>
      </c>
      <c r="E258" s="316" t="str">
        <f t="shared" si="10"/>
        <v/>
      </c>
      <c r="F258" s="285" t="str">
        <f t="shared" si="11"/>
        <v>否</v>
      </c>
      <c r="G258" s="162" t="str">
        <f t="shared" si="12"/>
        <v>款</v>
      </c>
    </row>
    <row r="259" ht="36" customHeight="1" spans="1:7">
      <c r="A259" s="305" t="s">
        <v>536</v>
      </c>
      <c r="B259" s="303" t="s">
        <v>537</v>
      </c>
      <c r="C259" s="344">
        <v>0</v>
      </c>
      <c r="D259" s="344">
        <v>0</v>
      </c>
      <c r="E259" s="316" t="str">
        <f t="shared" si="10"/>
        <v/>
      </c>
      <c r="F259" s="285" t="str">
        <f t="shared" si="11"/>
        <v>否</v>
      </c>
      <c r="G259" s="162" t="str">
        <f t="shared" si="12"/>
        <v>项</v>
      </c>
    </row>
    <row r="260" ht="36" customHeight="1" spans="1:7">
      <c r="A260" s="438" t="s">
        <v>538</v>
      </c>
      <c r="B260" s="301" t="s">
        <v>539</v>
      </c>
      <c r="C260" s="328">
        <v>1358</v>
      </c>
      <c r="D260" s="328">
        <v>1447</v>
      </c>
      <c r="E260" s="316">
        <f t="shared" ref="E260:E323" si="15">IF(C260&gt;0,D260/C260-1,IF(C260&lt;0,-(D260/C260-1),""))</f>
        <v>0.066</v>
      </c>
      <c r="F260" s="285" t="str">
        <f t="shared" ref="F260:F323" si="16">IF(LEN(A260)=3,"是",IF(B260&lt;&gt;"",IF(SUM(C260:D260)&lt;&gt;0,"是","否"),"是"))</f>
        <v>是</v>
      </c>
      <c r="G260" s="162" t="str">
        <f t="shared" ref="G260:G323" si="17">IF(LEN(A260)=3,"类",IF(LEN(A260)=5,"款","项"))</f>
        <v>款</v>
      </c>
    </row>
    <row r="261" ht="36" customHeight="1" spans="1:7">
      <c r="A261" s="439" t="s">
        <v>540</v>
      </c>
      <c r="B261" s="303" t="s">
        <v>541</v>
      </c>
      <c r="C261" s="344">
        <v>45</v>
      </c>
      <c r="D261" s="344">
        <v>94</v>
      </c>
      <c r="E261" s="316">
        <f t="shared" si="15"/>
        <v>1.089</v>
      </c>
      <c r="F261" s="285" t="str">
        <f t="shared" si="16"/>
        <v>是</v>
      </c>
      <c r="G261" s="162" t="str">
        <f t="shared" si="17"/>
        <v>项</v>
      </c>
    </row>
    <row r="262" ht="36" customHeight="1" spans="1:7">
      <c r="A262" s="439" t="s">
        <v>542</v>
      </c>
      <c r="B262" s="303" t="s">
        <v>543</v>
      </c>
      <c r="C262" s="344">
        <v>0</v>
      </c>
      <c r="D262" s="344">
        <v>0</v>
      </c>
      <c r="E262" s="316" t="str">
        <f t="shared" si="15"/>
        <v/>
      </c>
      <c r="F262" s="285" t="str">
        <f t="shared" si="16"/>
        <v>否</v>
      </c>
      <c r="G262" s="162" t="str">
        <f t="shared" si="17"/>
        <v>项</v>
      </c>
    </row>
    <row r="263" ht="36" customHeight="1" spans="1:7">
      <c r="A263" s="439" t="s">
        <v>544</v>
      </c>
      <c r="B263" s="303" t="s">
        <v>545</v>
      </c>
      <c r="C263" s="344">
        <v>600</v>
      </c>
      <c r="D263" s="344">
        <v>628</v>
      </c>
      <c r="E263" s="316">
        <f t="shared" si="15"/>
        <v>0.047</v>
      </c>
      <c r="F263" s="285" t="str">
        <f t="shared" si="16"/>
        <v>是</v>
      </c>
      <c r="G263" s="162" t="str">
        <f t="shared" si="17"/>
        <v>项</v>
      </c>
    </row>
    <row r="264" ht="36" customHeight="1" spans="1:7">
      <c r="A264" s="439" t="s">
        <v>546</v>
      </c>
      <c r="B264" s="303" t="s">
        <v>547</v>
      </c>
      <c r="C264" s="344">
        <v>0</v>
      </c>
      <c r="D264" s="344">
        <v>0</v>
      </c>
      <c r="E264" s="316" t="str">
        <f t="shared" si="15"/>
        <v/>
      </c>
      <c r="F264" s="285" t="str">
        <f t="shared" si="16"/>
        <v>否</v>
      </c>
      <c r="G264" s="162" t="str">
        <f t="shared" si="17"/>
        <v>项</v>
      </c>
    </row>
    <row r="265" ht="36" customHeight="1" spans="1:7">
      <c r="A265" s="439" t="s">
        <v>548</v>
      </c>
      <c r="B265" s="303" t="s">
        <v>549</v>
      </c>
      <c r="C265" s="344">
        <v>0</v>
      </c>
      <c r="D265" s="344">
        <v>0</v>
      </c>
      <c r="E265" s="316" t="str">
        <f t="shared" si="15"/>
        <v/>
      </c>
      <c r="F265" s="285" t="str">
        <f t="shared" si="16"/>
        <v>否</v>
      </c>
      <c r="G265" s="162" t="str">
        <f t="shared" si="17"/>
        <v>项</v>
      </c>
    </row>
    <row r="266" ht="36" customHeight="1" spans="1:7">
      <c r="A266" s="439" t="s">
        <v>550</v>
      </c>
      <c r="B266" s="303" t="s">
        <v>551</v>
      </c>
      <c r="C266" s="344">
        <v>0</v>
      </c>
      <c r="D266" s="344">
        <v>0</v>
      </c>
      <c r="E266" s="316" t="str">
        <f t="shared" si="15"/>
        <v/>
      </c>
      <c r="F266" s="285" t="str">
        <f t="shared" si="16"/>
        <v>否</v>
      </c>
      <c r="G266" s="162" t="str">
        <f t="shared" si="17"/>
        <v>项</v>
      </c>
    </row>
    <row r="267" ht="36" customHeight="1" spans="1:7">
      <c r="A267" s="439" t="s">
        <v>552</v>
      </c>
      <c r="B267" s="303" t="s">
        <v>553</v>
      </c>
      <c r="C267" s="306">
        <v>528</v>
      </c>
      <c r="D267" s="306">
        <v>595</v>
      </c>
      <c r="E267" s="316">
        <f t="shared" si="15"/>
        <v>0.127</v>
      </c>
      <c r="F267" s="285" t="str">
        <f t="shared" si="16"/>
        <v>是</v>
      </c>
      <c r="G267" s="162" t="str">
        <f t="shared" si="17"/>
        <v>项</v>
      </c>
    </row>
    <row r="268" ht="36" customHeight="1" spans="1:7">
      <c r="A268" s="439" t="s">
        <v>554</v>
      </c>
      <c r="B268" s="303" t="s">
        <v>555</v>
      </c>
      <c r="C268" s="306">
        <v>0</v>
      </c>
      <c r="D268" s="306">
        <v>0</v>
      </c>
      <c r="E268" s="316" t="str">
        <f t="shared" si="15"/>
        <v/>
      </c>
      <c r="F268" s="285" t="str">
        <f t="shared" si="16"/>
        <v>否</v>
      </c>
      <c r="G268" s="162" t="str">
        <f t="shared" si="17"/>
        <v>项</v>
      </c>
    </row>
    <row r="269" ht="36" customHeight="1" spans="1:7">
      <c r="A269" s="439" t="s">
        <v>556</v>
      </c>
      <c r="B269" s="303" t="s">
        <v>557</v>
      </c>
      <c r="C269" s="306">
        <v>185</v>
      </c>
      <c r="D269" s="306">
        <v>130</v>
      </c>
      <c r="E269" s="316">
        <f t="shared" si="15"/>
        <v>-0.297</v>
      </c>
      <c r="F269" s="285" t="str">
        <f t="shared" si="16"/>
        <v>是</v>
      </c>
      <c r="G269" s="162" t="str">
        <f t="shared" si="17"/>
        <v>项</v>
      </c>
    </row>
    <row r="270" ht="36" customHeight="1" spans="1:7">
      <c r="A270" s="438" t="s">
        <v>558</v>
      </c>
      <c r="B270" s="301" t="s">
        <v>559</v>
      </c>
      <c r="C270" s="328"/>
      <c r="D270" s="328">
        <v>30</v>
      </c>
      <c r="E270" s="316" t="str">
        <f t="shared" si="15"/>
        <v/>
      </c>
      <c r="F270" s="285" t="str">
        <f t="shared" si="16"/>
        <v>是</v>
      </c>
      <c r="G270" s="162" t="str">
        <f t="shared" si="17"/>
        <v>款</v>
      </c>
    </row>
    <row r="271" ht="36" customHeight="1" spans="1:7">
      <c r="A271" s="305" t="s">
        <v>560</v>
      </c>
      <c r="B271" s="303" t="s">
        <v>561</v>
      </c>
      <c r="C271" s="344"/>
      <c r="D271" s="344">
        <v>30</v>
      </c>
      <c r="E271" s="316" t="str">
        <f t="shared" si="15"/>
        <v/>
      </c>
      <c r="F271" s="285" t="str">
        <f t="shared" si="16"/>
        <v>是</v>
      </c>
      <c r="G271" s="162" t="str">
        <f t="shared" si="17"/>
        <v>项</v>
      </c>
    </row>
    <row r="272" ht="36" customHeight="1" spans="1:7">
      <c r="A272" s="443" t="s">
        <v>562</v>
      </c>
      <c r="B272" s="444" t="s">
        <v>521</v>
      </c>
      <c r="C272" s="445"/>
      <c r="D272" s="445"/>
      <c r="E272" s="316" t="str">
        <f t="shared" si="15"/>
        <v/>
      </c>
      <c r="F272" s="285" t="str">
        <f t="shared" si="16"/>
        <v>否</v>
      </c>
      <c r="G272" s="162" t="str">
        <f t="shared" si="17"/>
        <v>项</v>
      </c>
    </row>
    <row r="273" ht="36" customHeight="1" spans="1:7">
      <c r="A273" s="438" t="s">
        <v>77</v>
      </c>
      <c r="B273" s="301" t="s">
        <v>78</v>
      </c>
      <c r="C273" s="328">
        <v>41721</v>
      </c>
      <c r="D273" s="328">
        <v>43317</v>
      </c>
      <c r="E273" s="316">
        <f t="shared" si="15"/>
        <v>0.038</v>
      </c>
      <c r="F273" s="285" t="str">
        <f t="shared" si="16"/>
        <v>是</v>
      </c>
      <c r="G273" s="162" t="str">
        <f t="shared" si="17"/>
        <v>类</v>
      </c>
    </row>
    <row r="274" ht="36" customHeight="1" spans="1:7">
      <c r="A274" s="438" t="s">
        <v>563</v>
      </c>
      <c r="B274" s="301" t="s">
        <v>564</v>
      </c>
      <c r="C274" s="328">
        <v>0</v>
      </c>
      <c r="D274" s="328">
        <v>0</v>
      </c>
      <c r="E274" s="316" t="str">
        <f t="shared" si="15"/>
        <v/>
      </c>
      <c r="F274" s="285" t="str">
        <f t="shared" si="16"/>
        <v>否</v>
      </c>
      <c r="G274" s="162" t="str">
        <f t="shared" si="17"/>
        <v>款</v>
      </c>
    </row>
    <row r="275" ht="36" customHeight="1" spans="1:7">
      <c r="A275" s="439" t="s">
        <v>565</v>
      </c>
      <c r="B275" s="303" t="s">
        <v>566</v>
      </c>
      <c r="C275" s="344">
        <v>0</v>
      </c>
      <c r="D275" s="344">
        <v>0</v>
      </c>
      <c r="E275" s="316" t="str">
        <f t="shared" si="15"/>
        <v/>
      </c>
      <c r="F275" s="285" t="str">
        <f t="shared" si="16"/>
        <v>否</v>
      </c>
      <c r="G275" s="162" t="str">
        <f t="shared" si="17"/>
        <v>项</v>
      </c>
    </row>
    <row r="276" ht="36" customHeight="1" spans="1:7">
      <c r="A276" s="439" t="s">
        <v>567</v>
      </c>
      <c r="B276" s="303" t="s">
        <v>568</v>
      </c>
      <c r="C276" s="344">
        <v>0</v>
      </c>
      <c r="D276" s="344">
        <v>0</v>
      </c>
      <c r="E276" s="316" t="str">
        <f t="shared" si="15"/>
        <v/>
      </c>
      <c r="F276" s="285" t="str">
        <f t="shared" si="16"/>
        <v>否</v>
      </c>
      <c r="G276" s="162" t="str">
        <f t="shared" si="17"/>
        <v>项</v>
      </c>
    </row>
    <row r="277" ht="36" customHeight="1" spans="1:7">
      <c r="A277" s="438" t="s">
        <v>569</v>
      </c>
      <c r="B277" s="301" t="s">
        <v>570</v>
      </c>
      <c r="C277" s="328">
        <v>39443</v>
      </c>
      <c r="D277" s="328">
        <v>41261</v>
      </c>
      <c r="E277" s="316">
        <f t="shared" si="15"/>
        <v>0.046</v>
      </c>
      <c r="F277" s="285" t="str">
        <f t="shared" si="16"/>
        <v>是</v>
      </c>
      <c r="G277" s="162" t="str">
        <f t="shared" si="17"/>
        <v>款</v>
      </c>
    </row>
    <row r="278" ht="36" customHeight="1" spans="1:7">
      <c r="A278" s="439" t="s">
        <v>571</v>
      </c>
      <c r="B278" s="303" t="s">
        <v>141</v>
      </c>
      <c r="C278" s="344">
        <v>18769</v>
      </c>
      <c r="D278" s="344">
        <v>20358</v>
      </c>
      <c r="E278" s="316">
        <f t="shared" si="15"/>
        <v>0.085</v>
      </c>
      <c r="F278" s="285" t="str">
        <f t="shared" si="16"/>
        <v>是</v>
      </c>
      <c r="G278" s="162" t="str">
        <f t="shared" si="17"/>
        <v>项</v>
      </c>
    </row>
    <row r="279" ht="36" customHeight="1" spans="1:7">
      <c r="A279" s="439" t="s">
        <v>572</v>
      </c>
      <c r="B279" s="303" t="s">
        <v>143</v>
      </c>
      <c r="C279" s="344">
        <v>5436</v>
      </c>
      <c r="D279" s="344">
        <v>9221</v>
      </c>
      <c r="E279" s="316">
        <f t="shared" si="15"/>
        <v>0.696</v>
      </c>
      <c r="F279" s="285" t="str">
        <f t="shared" si="16"/>
        <v>是</v>
      </c>
      <c r="G279" s="162" t="str">
        <f t="shared" si="17"/>
        <v>项</v>
      </c>
    </row>
    <row r="280" ht="36" customHeight="1" spans="1:7">
      <c r="A280" s="439" t="s">
        <v>573</v>
      </c>
      <c r="B280" s="303" t="s">
        <v>145</v>
      </c>
      <c r="C280" s="344">
        <v>0</v>
      </c>
      <c r="D280" s="344">
        <v>0</v>
      </c>
      <c r="E280" s="316" t="str">
        <f t="shared" si="15"/>
        <v/>
      </c>
      <c r="F280" s="285" t="str">
        <f t="shared" si="16"/>
        <v>否</v>
      </c>
      <c r="G280" s="162" t="str">
        <f t="shared" si="17"/>
        <v>项</v>
      </c>
    </row>
    <row r="281" ht="36" customHeight="1" spans="1:7">
      <c r="A281" s="439" t="s">
        <v>574</v>
      </c>
      <c r="B281" s="303" t="s">
        <v>242</v>
      </c>
      <c r="C281" s="344">
        <v>3980</v>
      </c>
      <c r="D281" s="344">
        <v>4781</v>
      </c>
      <c r="E281" s="316">
        <f t="shared" si="15"/>
        <v>0.201</v>
      </c>
      <c r="F281" s="285" t="str">
        <f t="shared" si="16"/>
        <v>是</v>
      </c>
      <c r="G281" s="162" t="str">
        <f t="shared" si="17"/>
        <v>项</v>
      </c>
    </row>
    <row r="282" ht="36" customHeight="1" spans="1:7">
      <c r="A282" s="439" t="s">
        <v>575</v>
      </c>
      <c r="B282" s="303" t="s">
        <v>576</v>
      </c>
      <c r="C282" s="344">
        <v>9813</v>
      </c>
      <c r="D282" s="344">
        <v>5347</v>
      </c>
      <c r="E282" s="316">
        <f t="shared" si="15"/>
        <v>-0.455</v>
      </c>
      <c r="F282" s="285" t="str">
        <f t="shared" si="16"/>
        <v>是</v>
      </c>
      <c r="G282" s="162" t="str">
        <f t="shared" si="17"/>
        <v>项</v>
      </c>
    </row>
    <row r="283" ht="36" customHeight="1" spans="1:7">
      <c r="A283" s="439" t="s">
        <v>577</v>
      </c>
      <c r="B283" s="303" t="s">
        <v>578</v>
      </c>
      <c r="C283" s="344">
        <v>940</v>
      </c>
      <c r="D283" s="344">
        <v>185</v>
      </c>
      <c r="E283" s="316">
        <f t="shared" si="15"/>
        <v>-0.803</v>
      </c>
      <c r="F283" s="285" t="str">
        <f t="shared" si="16"/>
        <v>是</v>
      </c>
      <c r="G283" s="162" t="str">
        <f t="shared" si="17"/>
        <v>项</v>
      </c>
    </row>
    <row r="284" ht="36" customHeight="1" spans="1:7">
      <c r="A284" s="439" t="s">
        <v>579</v>
      </c>
      <c r="B284" s="303" t="s">
        <v>580</v>
      </c>
      <c r="C284" s="344">
        <v>0</v>
      </c>
      <c r="D284" s="344">
        <v>0</v>
      </c>
      <c r="E284" s="316" t="str">
        <f t="shared" si="15"/>
        <v/>
      </c>
      <c r="F284" s="285" t="str">
        <f t="shared" si="16"/>
        <v>否</v>
      </c>
      <c r="G284" s="162" t="str">
        <f t="shared" si="17"/>
        <v>项</v>
      </c>
    </row>
    <row r="285" ht="36" customHeight="1" spans="1:7">
      <c r="A285" s="439" t="s">
        <v>581</v>
      </c>
      <c r="B285" s="303" t="s">
        <v>582</v>
      </c>
      <c r="C285" s="344">
        <v>0</v>
      </c>
      <c r="D285" s="344">
        <v>0</v>
      </c>
      <c r="E285" s="316" t="str">
        <f t="shared" si="15"/>
        <v/>
      </c>
      <c r="F285" s="285" t="str">
        <f t="shared" si="16"/>
        <v>否</v>
      </c>
      <c r="G285" s="162" t="str">
        <f t="shared" si="17"/>
        <v>项</v>
      </c>
    </row>
    <row r="286" ht="36" customHeight="1" spans="1:7">
      <c r="A286" s="439" t="s">
        <v>583</v>
      </c>
      <c r="B286" s="303" t="s">
        <v>159</v>
      </c>
      <c r="C286" s="344">
        <v>33</v>
      </c>
      <c r="D286" s="344">
        <v>30</v>
      </c>
      <c r="E286" s="316">
        <f t="shared" si="15"/>
        <v>-0.091</v>
      </c>
      <c r="F286" s="285" t="str">
        <f t="shared" si="16"/>
        <v>是</v>
      </c>
      <c r="G286" s="162" t="str">
        <f t="shared" si="17"/>
        <v>项</v>
      </c>
    </row>
    <row r="287" ht="36" customHeight="1" spans="1:7">
      <c r="A287" s="439" t="s">
        <v>584</v>
      </c>
      <c r="B287" s="303" t="s">
        <v>585</v>
      </c>
      <c r="C287" s="344">
        <v>472</v>
      </c>
      <c r="D287" s="344">
        <v>1339</v>
      </c>
      <c r="E287" s="316">
        <f t="shared" si="15"/>
        <v>1.837</v>
      </c>
      <c r="F287" s="285" t="str">
        <f t="shared" si="16"/>
        <v>是</v>
      </c>
      <c r="G287" s="162" t="str">
        <f t="shared" si="17"/>
        <v>项</v>
      </c>
    </row>
    <row r="288" ht="36" customHeight="1" spans="1:7">
      <c r="A288" s="438" t="s">
        <v>586</v>
      </c>
      <c r="B288" s="301" t="s">
        <v>587</v>
      </c>
      <c r="C288" s="328">
        <v>92</v>
      </c>
      <c r="D288" s="328">
        <v>83</v>
      </c>
      <c r="E288" s="316">
        <f t="shared" si="15"/>
        <v>-0.098</v>
      </c>
      <c r="F288" s="285" t="str">
        <f t="shared" si="16"/>
        <v>是</v>
      </c>
      <c r="G288" s="162" t="str">
        <f t="shared" si="17"/>
        <v>款</v>
      </c>
    </row>
    <row r="289" ht="36" customHeight="1" spans="1:7">
      <c r="A289" s="439" t="s">
        <v>588</v>
      </c>
      <c r="B289" s="303" t="s">
        <v>141</v>
      </c>
      <c r="C289" s="344">
        <v>92</v>
      </c>
      <c r="D289" s="344">
        <v>0</v>
      </c>
      <c r="E289" s="316">
        <f t="shared" si="15"/>
        <v>-1</v>
      </c>
      <c r="F289" s="285" t="str">
        <f t="shared" si="16"/>
        <v>是</v>
      </c>
      <c r="G289" s="162" t="str">
        <f t="shared" si="17"/>
        <v>项</v>
      </c>
    </row>
    <row r="290" ht="36" customHeight="1" spans="1:7">
      <c r="A290" s="439" t="s">
        <v>589</v>
      </c>
      <c r="B290" s="303" t="s">
        <v>143</v>
      </c>
      <c r="C290" s="344">
        <v>0</v>
      </c>
      <c r="D290" s="344">
        <v>0</v>
      </c>
      <c r="E290" s="316" t="str">
        <f t="shared" si="15"/>
        <v/>
      </c>
      <c r="F290" s="285" t="str">
        <f t="shared" si="16"/>
        <v>否</v>
      </c>
      <c r="G290" s="162" t="str">
        <f t="shared" si="17"/>
        <v>项</v>
      </c>
    </row>
    <row r="291" ht="36" customHeight="1" spans="1:7">
      <c r="A291" s="439" t="s">
        <v>590</v>
      </c>
      <c r="B291" s="303" t="s">
        <v>145</v>
      </c>
      <c r="C291" s="344">
        <v>0</v>
      </c>
      <c r="D291" s="344">
        <v>0</v>
      </c>
      <c r="E291" s="316" t="str">
        <f t="shared" si="15"/>
        <v/>
      </c>
      <c r="F291" s="285" t="str">
        <f t="shared" si="16"/>
        <v>否</v>
      </c>
      <c r="G291" s="162" t="str">
        <f t="shared" si="17"/>
        <v>项</v>
      </c>
    </row>
    <row r="292" ht="36" customHeight="1" spans="1:7">
      <c r="A292" s="439" t="s">
        <v>591</v>
      </c>
      <c r="B292" s="303" t="s">
        <v>592</v>
      </c>
      <c r="C292" s="344">
        <v>0</v>
      </c>
      <c r="D292" s="344">
        <v>83</v>
      </c>
      <c r="E292" s="316" t="str">
        <f t="shared" si="15"/>
        <v/>
      </c>
      <c r="F292" s="285" t="str">
        <f t="shared" si="16"/>
        <v>是</v>
      </c>
      <c r="G292" s="162" t="str">
        <f t="shared" si="17"/>
        <v>项</v>
      </c>
    </row>
    <row r="293" ht="36" customHeight="1" spans="1:7">
      <c r="A293" s="439" t="s">
        <v>593</v>
      </c>
      <c r="B293" s="303" t="s">
        <v>159</v>
      </c>
      <c r="C293" s="344">
        <v>0</v>
      </c>
      <c r="D293" s="344">
        <v>0</v>
      </c>
      <c r="E293" s="316" t="str">
        <f t="shared" si="15"/>
        <v/>
      </c>
      <c r="F293" s="285" t="str">
        <f t="shared" si="16"/>
        <v>否</v>
      </c>
      <c r="G293" s="162" t="str">
        <f t="shared" si="17"/>
        <v>项</v>
      </c>
    </row>
    <row r="294" ht="36" customHeight="1" spans="1:7">
      <c r="A294" s="439" t="s">
        <v>594</v>
      </c>
      <c r="B294" s="303" t="s">
        <v>595</v>
      </c>
      <c r="C294" s="344">
        <v>0</v>
      </c>
      <c r="D294" s="344">
        <v>0</v>
      </c>
      <c r="E294" s="316" t="str">
        <f t="shared" si="15"/>
        <v/>
      </c>
      <c r="F294" s="285" t="str">
        <f t="shared" si="16"/>
        <v>否</v>
      </c>
      <c r="G294" s="162" t="str">
        <f t="shared" si="17"/>
        <v>项</v>
      </c>
    </row>
    <row r="295" ht="36" customHeight="1" spans="1:7">
      <c r="A295" s="438" t="s">
        <v>596</v>
      </c>
      <c r="B295" s="301" t="s">
        <v>597</v>
      </c>
      <c r="C295" s="328">
        <v>91</v>
      </c>
      <c r="D295" s="328">
        <v>90</v>
      </c>
      <c r="E295" s="316">
        <f t="shared" si="15"/>
        <v>-0.011</v>
      </c>
      <c r="F295" s="285" t="str">
        <f t="shared" si="16"/>
        <v>是</v>
      </c>
      <c r="G295" s="162" t="str">
        <f t="shared" si="17"/>
        <v>款</v>
      </c>
    </row>
    <row r="296" ht="36" customHeight="1" spans="1:7">
      <c r="A296" s="439" t="s">
        <v>598</v>
      </c>
      <c r="B296" s="303" t="s">
        <v>141</v>
      </c>
      <c r="C296" s="344">
        <v>81</v>
      </c>
      <c r="D296" s="344">
        <v>89</v>
      </c>
      <c r="E296" s="316">
        <f t="shared" si="15"/>
        <v>0.099</v>
      </c>
      <c r="F296" s="285" t="str">
        <f t="shared" si="16"/>
        <v>是</v>
      </c>
      <c r="G296" s="162" t="str">
        <f t="shared" si="17"/>
        <v>项</v>
      </c>
    </row>
    <row r="297" ht="36" customHeight="1" spans="1:7">
      <c r="A297" s="439" t="s">
        <v>599</v>
      </c>
      <c r="B297" s="303" t="s">
        <v>143</v>
      </c>
      <c r="C297" s="344">
        <v>0</v>
      </c>
      <c r="D297" s="344">
        <v>0</v>
      </c>
      <c r="E297" s="316" t="str">
        <f t="shared" si="15"/>
        <v/>
      </c>
      <c r="F297" s="285" t="str">
        <f t="shared" si="16"/>
        <v>否</v>
      </c>
      <c r="G297" s="162" t="str">
        <f t="shared" si="17"/>
        <v>项</v>
      </c>
    </row>
    <row r="298" ht="36" customHeight="1" spans="1:7">
      <c r="A298" s="439" t="s">
        <v>600</v>
      </c>
      <c r="B298" s="303" t="s">
        <v>145</v>
      </c>
      <c r="C298" s="344">
        <v>0</v>
      </c>
      <c r="D298" s="344">
        <v>0</v>
      </c>
      <c r="E298" s="316" t="str">
        <f t="shared" si="15"/>
        <v/>
      </c>
      <c r="F298" s="285" t="str">
        <f t="shared" si="16"/>
        <v>否</v>
      </c>
      <c r="G298" s="162" t="str">
        <f t="shared" si="17"/>
        <v>项</v>
      </c>
    </row>
    <row r="299" ht="36" customHeight="1" spans="1:7">
      <c r="A299" s="439" t="s">
        <v>601</v>
      </c>
      <c r="B299" s="303" t="s">
        <v>602</v>
      </c>
      <c r="C299" s="344">
        <v>0</v>
      </c>
      <c r="D299" s="344">
        <v>0</v>
      </c>
      <c r="E299" s="316" t="str">
        <f t="shared" si="15"/>
        <v/>
      </c>
      <c r="F299" s="285" t="str">
        <f t="shared" si="16"/>
        <v>否</v>
      </c>
      <c r="G299" s="162" t="str">
        <f t="shared" si="17"/>
        <v>项</v>
      </c>
    </row>
    <row r="300" ht="36" customHeight="1" spans="1:7">
      <c r="A300" s="439" t="s">
        <v>603</v>
      </c>
      <c r="B300" s="303" t="s">
        <v>604</v>
      </c>
      <c r="C300" s="344">
        <v>0</v>
      </c>
      <c r="D300" s="344">
        <v>0</v>
      </c>
      <c r="E300" s="316" t="str">
        <f t="shared" si="15"/>
        <v/>
      </c>
      <c r="F300" s="285" t="str">
        <f t="shared" si="16"/>
        <v>否</v>
      </c>
      <c r="G300" s="162" t="str">
        <f t="shared" si="17"/>
        <v>项</v>
      </c>
    </row>
    <row r="301" ht="36" customHeight="1" spans="1:7">
      <c r="A301" s="439" t="s">
        <v>605</v>
      </c>
      <c r="B301" s="303" t="s">
        <v>159</v>
      </c>
      <c r="C301" s="344">
        <v>10</v>
      </c>
      <c r="D301" s="344">
        <v>1</v>
      </c>
      <c r="E301" s="316">
        <f t="shared" si="15"/>
        <v>-0.9</v>
      </c>
      <c r="F301" s="285" t="str">
        <f t="shared" si="16"/>
        <v>是</v>
      </c>
      <c r="G301" s="162" t="str">
        <f t="shared" si="17"/>
        <v>项</v>
      </c>
    </row>
    <row r="302" ht="36" customHeight="1" spans="1:7">
      <c r="A302" s="439" t="s">
        <v>606</v>
      </c>
      <c r="B302" s="303" t="s">
        <v>607</v>
      </c>
      <c r="C302" s="344">
        <v>0</v>
      </c>
      <c r="D302" s="344">
        <v>0</v>
      </c>
      <c r="E302" s="316" t="str">
        <f t="shared" si="15"/>
        <v/>
      </c>
      <c r="F302" s="285" t="str">
        <f t="shared" si="16"/>
        <v>否</v>
      </c>
      <c r="G302" s="162" t="str">
        <f t="shared" si="17"/>
        <v>项</v>
      </c>
    </row>
    <row r="303" ht="36" customHeight="1" spans="1:7">
      <c r="A303" s="438" t="s">
        <v>608</v>
      </c>
      <c r="B303" s="301" t="s">
        <v>609</v>
      </c>
      <c r="C303" s="328">
        <v>97</v>
      </c>
      <c r="D303" s="328">
        <v>115</v>
      </c>
      <c r="E303" s="316">
        <f t="shared" si="15"/>
        <v>0.186</v>
      </c>
      <c r="F303" s="285" t="str">
        <f t="shared" si="16"/>
        <v>是</v>
      </c>
      <c r="G303" s="162" t="str">
        <f t="shared" si="17"/>
        <v>款</v>
      </c>
    </row>
    <row r="304" ht="36" customHeight="1" spans="1:7">
      <c r="A304" s="439" t="s">
        <v>610</v>
      </c>
      <c r="B304" s="303" t="s">
        <v>141</v>
      </c>
      <c r="C304" s="344">
        <v>89</v>
      </c>
      <c r="D304" s="344">
        <v>114</v>
      </c>
      <c r="E304" s="316">
        <f t="shared" si="15"/>
        <v>0.281</v>
      </c>
      <c r="F304" s="285" t="str">
        <f t="shared" si="16"/>
        <v>是</v>
      </c>
      <c r="G304" s="162" t="str">
        <f t="shared" si="17"/>
        <v>项</v>
      </c>
    </row>
    <row r="305" ht="36" customHeight="1" spans="1:7">
      <c r="A305" s="439" t="s">
        <v>611</v>
      </c>
      <c r="B305" s="303" t="s">
        <v>143</v>
      </c>
      <c r="C305" s="344">
        <v>0</v>
      </c>
      <c r="D305" s="344">
        <v>0</v>
      </c>
      <c r="E305" s="316" t="str">
        <f t="shared" si="15"/>
        <v/>
      </c>
      <c r="F305" s="285" t="str">
        <f t="shared" si="16"/>
        <v>否</v>
      </c>
      <c r="G305" s="162" t="str">
        <f t="shared" si="17"/>
        <v>项</v>
      </c>
    </row>
    <row r="306" ht="36" customHeight="1" spans="1:7">
      <c r="A306" s="439" t="s">
        <v>612</v>
      </c>
      <c r="B306" s="303" t="s">
        <v>145</v>
      </c>
      <c r="C306" s="344">
        <v>0</v>
      </c>
      <c r="D306" s="344">
        <v>0</v>
      </c>
      <c r="E306" s="316" t="str">
        <f t="shared" si="15"/>
        <v/>
      </c>
      <c r="F306" s="285" t="str">
        <f t="shared" si="16"/>
        <v>否</v>
      </c>
      <c r="G306" s="162" t="str">
        <f t="shared" si="17"/>
        <v>项</v>
      </c>
    </row>
    <row r="307" ht="36" customHeight="1" spans="1:7">
      <c r="A307" s="439" t="s">
        <v>613</v>
      </c>
      <c r="B307" s="303" t="s">
        <v>614</v>
      </c>
      <c r="C307" s="344">
        <v>0</v>
      </c>
      <c r="D307" s="344">
        <v>0</v>
      </c>
      <c r="E307" s="316" t="str">
        <f t="shared" si="15"/>
        <v/>
      </c>
      <c r="F307" s="285" t="str">
        <f t="shared" si="16"/>
        <v>否</v>
      </c>
      <c r="G307" s="162" t="str">
        <f t="shared" si="17"/>
        <v>项</v>
      </c>
    </row>
    <row r="308" ht="36" customHeight="1" spans="1:7">
      <c r="A308" s="439" t="s">
        <v>615</v>
      </c>
      <c r="B308" s="303" t="s">
        <v>616</v>
      </c>
      <c r="C308" s="344">
        <v>0</v>
      </c>
      <c r="D308" s="344">
        <v>0</v>
      </c>
      <c r="E308" s="316" t="str">
        <f t="shared" si="15"/>
        <v/>
      </c>
      <c r="F308" s="285" t="str">
        <f t="shared" si="16"/>
        <v>否</v>
      </c>
      <c r="G308" s="162" t="str">
        <f t="shared" si="17"/>
        <v>项</v>
      </c>
    </row>
    <row r="309" ht="36" customHeight="1" spans="1:7">
      <c r="A309" s="439" t="s">
        <v>617</v>
      </c>
      <c r="B309" s="303" t="s">
        <v>618</v>
      </c>
      <c r="C309" s="344">
        <v>0</v>
      </c>
      <c r="D309" s="344">
        <v>0</v>
      </c>
      <c r="E309" s="316" t="str">
        <f t="shared" si="15"/>
        <v/>
      </c>
      <c r="F309" s="285" t="str">
        <f t="shared" si="16"/>
        <v>否</v>
      </c>
      <c r="G309" s="162" t="str">
        <f t="shared" si="17"/>
        <v>项</v>
      </c>
    </row>
    <row r="310" ht="36" customHeight="1" spans="1:7">
      <c r="A310" s="439" t="s">
        <v>619</v>
      </c>
      <c r="B310" s="303" t="s">
        <v>159</v>
      </c>
      <c r="C310" s="344">
        <v>8</v>
      </c>
      <c r="D310" s="344">
        <v>1</v>
      </c>
      <c r="E310" s="316">
        <f t="shared" si="15"/>
        <v>-0.875</v>
      </c>
      <c r="F310" s="285" t="str">
        <f t="shared" si="16"/>
        <v>是</v>
      </c>
      <c r="G310" s="162" t="str">
        <f t="shared" si="17"/>
        <v>项</v>
      </c>
    </row>
    <row r="311" ht="36" customHeight="1" spans="1:7">
      <c r="A311" s="439" t="s">
        <v>620</v>
      </c>
      <c r="B311" s="303" t="s">
        <v>621</v>
      </c>
      <c r="C311" s="344">
        <v>0</v>
      </c>
      <c r="D311" s="344">
        <v>0</v>
      </c>
      <c r="E311" s="316" t="str">
        <f t="shared" si="15"/>
        <v/>
      </c>
      <c r="F311" s="285" t="str">
        <f t="shared" si="16"/>
        <v>否</v>
      </c>
      <c r="G311" s="162" t="str">
        <f t="shared" si="17"/>
        <v>项</v>
      </c>
    </row>
    <row r="312" ht="36" customHeight="1" spans="1:7">
      <c r="A312" s="438" t="s">
        <v>622</v>
      </c>
      <c r="B312" s="301" t="s">
        <v>623</v>
      </c>
      <c r="C312" s="306">
        <v>1948</v>
      </c>
      <c r="D312" s="306">
        <v>1668</v>
      </c>
      <c r="E312" s="316">
        <f t="shared" si="15"/>
        <v>-0.144</v>
      </c>
      <c r="F312" s="285" t="str">
        <f t="shared" si="16"/>
        <v>是</v>
      </c>
      <c r="G312" s="162" t="str">
        <f t="shared" si="17"/>
        <v>款</v>
      </c>
    </row>
    <row r="313" ht="36" customHeight="1" spans="1:7">
      <c r="A313" s="439" t="s">
        <v>624</v>
      </c>
      <c r="B313" s="303" t="s">
        <v>141</v>
      </c>
      <c r="C313" s="306">
        <v>1208</v>
      </c>
      <c r="D313" s="306">
        <v>1147</v>
      </c>
      <c r="E313" s="316">
        <f t="shared" si="15"/>
        <v>-0.05</v>
      </c>
      <c r="F313" s="285" t="str">
        <f t="shared" si="16"/>
        <v>是</v>
      </c>
      <c r="G313" s="162" t="str">
        <f t="shared" si="17"/>
        <v>项</v>
      </c>
    </row>
    <row r="314" ht="36" customHeight="1" spans="1:7">
      <c r="A314" s="439" t="s">
        <v>625</v>
      </c>
      <c r="B314" s="303" t="s">
        <v>143</v>
      </c>
      <c r="C314" s="306">
        <v>393</v>
      </c>
      <c r="D314" s="306">
        <v>186</v>
      </c>
      <c r="E314" s="316">
        <f t="shared" si="15"/>
        <v>-0.527</v>
      </c>
      <c r="F314" s="285" t="str">
        <f t="shared" si="16"/>
        <v>是</v>
      </c>
      <c r="G314" s="162" t="str">
        <f t="shared" si="17"/>
        <v>项</v>
      </c>
    </row>
    <row r="315" ht="36" customHeight="1" spans="1:7">
      <c r="A315" s="439" t="s">
        <v>626</v>
      </c>
      <c r="B315" s="303" t="s">
        <v>145</v>
      </c>
      <c r="C315" s="306">
        <v>0</v>
      </c>
      <c r="D315" s="306">
        <v>0</v>
      </c>
      <c r="E315" s="316" t="str">
        <f t="shared" si="15"/>
        <v/>
      </c>
      <c r="F315" s="285" t="str">
        <f t="shared" si="16"/>
        <v>否</v>
      </c>
      <c r="G315" s="162" t="str">
        <f t="shared" si="17"/>
        <v>项</v>
      </c>
    </row>
    <row r="316" ht="36" customHeight="1" spans="1:7">
      <c r="A316" s="439" t="s">
        <v>627</v>
      </c>
      <c r="B316" s="303" t="s">
        <v>628</v>
      </c>
      <c r="C316" s="306">
        <v>0</v>
      </c>
      <c r="D316" s="306">
        <v>0</v>
      </c>
      <c r="E316" s="316" t="str">
        <f t="shared" si="15"/>
        <v/>
      </c>
      <c r="F316" s="285" t="str">
        <f t="shared" si="16"/>
        <v>否</v>
      </c>
      <c r="G316" s="162" t="str">
        <f t="shared" si="17"/>
        <v>项</v>
      </c>
    </row>
    <row r="317" ht="36" customHeight="1" spans="1:7">
      <c r="A317" s="439" t="s">
        <v>629</v>
      </c>
      <c r="B317" s="303" t="s">
        <v>630</v>
      </c>
      <c r="C317" s="306">
        <v>23</v>
      </c>
      <c r="D317" s="306">
        <v>79</v>
      </c>
      <c r="E317" s="316">
        <f t="shared" si="15"/>
        <v>2.435</v>
      </c>
      <c r="F317" s="285" t="str">
        <f t="shared" si="16"/>
        <v>是</v>
      </c>
      <c r="G317" s="162" t="str">
        <f t="shared" si="17"/>
        <v>项</v>
      </c>
    </row>
    <row r="318" ht="36" customHeight="1" spans="1:7">
      <c r="A318" s="446" t="s">
        <v>631</v>
      </c>
      <c r="B318" s="303" t="s">
        <v>632</v>
      </c>
      <c r="C318" s="306">
        <v>15</v>
      </c>
      <c r="D318" s="306">
        <v>0</v>
      </c>
      <c r="E318" s="316">
        <f t="shared" si="15"/>
        <v>-1</v>
      </c>
      <c r="F318" s="285" t="str">
        <f t="shared" si="16"/>
        <v>是</v>
      </c>
      <c r="G318" s="162" t="str">
        <f t="shared" si="17"/>
        <v>项</v>
      </c>
    </row>
    <row r="319" ht="36" customHeight="1" spans="1:7">
      <c r="A319" s="446" t="s">
        <v>633</v>
      </c>
      <c r="B319" s="303" t="s">
        <v>634</v>
      </c>
      <c r="C319" s="306">
        <v>161</v>
      </c>
      <c r="D319" s="306">
        <v>108</v>
      </c>
      <c r="E319" s="316">
        <f t="shared" si="15"/>
        <v>-0.329</v>
      </c>
      <c r="F319" s="285" t="str">
        <f t="shared" si="16"/>
        <v>是</v>
      </c>
      <c r="G319" s="162" t="str">
        <f t="shared" si="17"/>
        <v>项</v>
      </c>
    </row>
    <row r="320" ht="36" customHeight="1" spans="1:7">
      <c r="A320" s="439" t="s">
        <v>635</v>
      </c>
      <c r="B320" s="303" t="s">
        <v>636</v>
      </c>
      <c r="C320" s="306">
        <v>20</v>
      </c>
      <c r="D320" s="306">
        <v>34</v>
      </c>
      <c r="E320" s="316">
        <f t="shared" si="15"/>
        <v>0.7</v>
      </c>
      <c r="F320" s="285" t="str">
        <f t="shared" si="16"/>
        <v>是</v>
      </c>
      <c r="G320" s="162" t="str">
        <f t="shared" si="17"/>
        <v>项</v>
      </c>
    </row>
    <row r="321" ht="36" customHeight="1" spans="1:7">
      <c r="A321" s="439" t="s">
        <v>637</v>
      </c>
      <c r="B321" s="303" t="s">
        <v>638</v>
      </c>
      <c r="C321" s="306"/>
      <c r="D321" s="306">
        <v>0</v>
      </c>
      <c r="E321" s="316" t="str">
        <f t="shared" si="15"/>
        <v/>
      </c>
      <c r="F321" s="285" t="str">
        <f t="shared" si="16"/>
        <v>否</v>
      </c>
      <c r="G321" s="162" t="str">
        <f t="shared" si="17"/>
        <v>项</v>
      </c>
    </row>
    <row r="322" ht="36" customHeight="1" spans="1:7">
      <c r="A322" s="439" t="s">
        <v>639</v>
      </c>
      <c r="B322" s="303" t="s">
        <v>640</v>
      </c>
      <c r="C322" s="306">
        <v>5</v>
      </c>
      <c r="D322" s="306">
        <v>0</v>
      </c>
      <c r="E322" s="316">
        <f t="shared" si="15"/>
        <v>-1</v>
      </c>
      <c r="F322" s="285" t="str">
        <f t="shared" si="16"/>
        <v>是</v>
      </c>
      <c r="G322" s="162" t="str">
        <f t="shared" si="17"/>
        <v>项</v>
      </c>
    </row>
    <row r="323" ht="36" customHeight="1" spans="1:7">
      <c r="A323" s="439" t="s">
        <v>641</v>
      </c>
      <c r="B323" s="303" t="s">
        <v>642</v>
      </c>
      <c r="C323" s="306"/>
      <c r="D323" s="306">
        <v>0</v>
      </c>
      <c r="E323" s="316" t="str">
        <f t="shared" si="15"/>
        <v/>
      </c>
      <c r="F323" s="285" t="str">
        <f t="shared" si="16"/>
        <v>否</v>
      </c>
      <c r="G323" s="162" t="str">
        <f t="shared" si="17"/>
        <v>项</v>
      </c>
    </row>
    <row r="324" ht="36" customHeight="1" spans="1:7">
      <c r="A324" s="439" t="s">
        <v>643</v>
      </c>
      <c r="B324" s="303" t="s">
        <v>644</v>
      </c>
      <c r="C324" s="306">
        <v>105</v>
      </c>
      <c r="D324" s="306">
        <v>76</v>
      </c>
      <c r="E324" s="316">
        <f t="shared" ref="E324:E387" si="18">IF(C324&gt;0,D324/C324-1,IF(C324&lt;0,-(D324/C324-1),""))</f>
        <v>-0.276</v>
      </c>
      <c r="F324" s="285" t="str">
        <f t="shared" ref="F324:F387" si="19">IF(LEN(A324)=3,"是",IF(B324&lt;&gt;"",IF(SUM(C324:D324)&lt;&gt;0,"是","否"),"是"))</f>
        <v>是</v>
      </c>
      <c r="G324" s="162" t="str">
        <f t="shared" ref="G324:G387" si="20">IF(LEN(A324)=3,"类",IF(LEN(A324)=5,"款","项"))</f>
        <v>项</v>
      </c>
    </row>
    <row r="325" ht="36" customHeight="1" spans="1:7">
      <c r="A325" s="439" t="s">
        <v>645</v>
      </c>
      <c r="B325" s="303" t="s">
        <v>242</v>
      </c>
      <c r="C325" s="306">
        <v>0</v>
      </c>
      <c r="D325" s="306">
        <v>0</v>
      </c>
      <c r="E325" s="316" t="str">
        <f t="shared" si="18"/>
        <v/>
      </c>
      <c r="F325" s="285" t="str">
        <f t="shared" si="19"/>
        <v>否</v>
      </c>
      <c r="G325" s="162" t="str">
        <f t="shared" si="20"/>
        <v>项</v>
      </c>
    </row>
    <row r="326" ht="36" customHeight="1" spans="1:7">
      <c r="A326" s="439" t="s">
        <v>646</v>
      </c>
      <c r="B326" s="303" t="s">
        <v>159</v>
      </c>
      <c r="C326" s="306">
        <v>18</v>
      </c>
      <c r="D326" s="306">
        <v>34</v>
      </c>
      <c r="E326" s="316">
        <f t="shared" si="18"/>
        <v>0.889</v>
      </c>
      <c r="F326" s="285" t="str">
        <f t="shared" si="19"/>
        <v>是</v>
      </c>
      <c r="G326" s="162" t="str">
        <f t="shared" si="20"/>
        <v>项</v>
      </c>
    </row>
    <row r="327" ht="36" customHeight="1" spans="1:7">
      <c r="A327" s="439" t="s">
        <v>647</v>
      </c>
      <c r="B327" s="303" t="s">
        <v>648</v>
      </c>
      <c r="C327" s="306">
        <v>0</v>
      </c>
      <c r="D327" s="306">
        <v>4</v>
      </c>
      <c r="E327" s="316" t="str">
        <f t="shared" si="18"/>
        <v/>
      </c>
      <c r="F327" s="285" t="str">
        <f t="shared" si="19"/>
        <v>是</v>
      </c>
      <c r="G327" s="162" t="str">
        <f t="shared" si="20"/>
        <v>项</v>
      </c>
    </row>
    <row r="328" ht="36" customHeight="1" spans="1:7">
      <c r="A328" s="438" t="s">
        <v>649</v>
      </c>
      <c r="B328" s="301" t="s">
        <v>650</v>
      </c>
      <c r="C328" s="328"/>
      <c r="D328" s="328"/>
      <c r="E328" s="316" t="str">
        <f t="shared" si="18"/>
        <v/>
      </c>
      <c r="F328" s="285" t="str">
        <f t="shared" si="19"/>
        <v>否</v>
      </c>
      <c r="G328" s="162" t="str">
        <f t="shared" si="20"/>
        <v>款</v>
      </c>
    </row>
    <row r="329" ht="36" customHeight="1" spans="1:7">
      <c r="A329" s="439" t="s">
        <v>651</v>
      </c>
      <c r="B329" s="303" t="s">
        <v>141</v>
      </c>
      <c r="C329" s="344"/>
      <c r="D329" s="344"/>
      <c r="E329" s="316" t="str">
        <f t="shared" si="18"/>
        <v/>
      </c>
      <c r="F329" s="285" t="str">
        <f t="shared" si="19"/>
        <v>否</v>
      </c>
      <c r="G329" s="162" t="str">
        <f t="shared" si="20"/>
        <v>项</v>
      </c>
    </row>
    <row r="330" ht="36" customHeight="1" spans="1:7">
      <c r="A330" s="439" t="s">
        <v>652</v>
      </c>
      <c r="B330" s="303" t="s">
        <v>143</v>
      </c>
      <c r="C330" s="344">
        <v>0</v>
      </c>
      <c r="D330" s="344">
        <v>0</v>
      </c>
      <c r="E330" s="316" t="str">
        <f t="shared" si="18"/>
        <v/>
      </c>
      <c r="F330" s="285" t="str">
        <f t="shared" si="19"/>
        <v>否</v>
      </c>
      <c r="G330" s="162" t="str">
        <f t="shared" si="20"/>
        <v>项</v>
      </c>
    </row>
    <row r="331" ht="36" customHeight="1" spans="1:7">
      <c r="A331" s="439" t="s">
        <v>653</v>
      </c>
      <c r="B331" s="303" t="s">
        <v>145</v>
      </c>
      <c r="C331" s="344">
        <v>0</v>
      </c>
      <c r="D331" s="344">
        <v>0</v>
      </c>
      <c r="E331" s="316" t="str">
        <f t="shared" si="18"/>
        <v/>
      </c>
      <c r="F331" s="285" t="str">
        <f t="shared" si="19"/>
        <v>否</v>
      </c>
      <c r="G331" s="162" t="str">
        <f t="shared" si="20"/>
        <v>项</v>
      </c>
    </row>
    <row r="332" ht="36" customHeight="1" spans="1:7">
      <c r="A332" s="439" t="s">
        <v>654</v>
      </c>
      <c r="B332" s="303" t="s">
        <v>655</v>
      </c>
      <c r="C332" s="344"/>
      <c r="D332" s="344"/>
      <c r="E332" s="316" t="str">
        <f t="shared" si="18"/>
        <v/>
      </c>
      <c r="F332" s="285" t="str">
        <f t="shared" si="19"/>
        <v>否</v>
      </c>
      <c r="G332" s="162" t="str">
        <f t="shared" si="20"/>
        <v>项</v>
      </c>
    </row>
    <row r="333" ht="36" customHeight="1" spans="1:7">
      <c r="A333" s="439" t="s">
        <v>656</v>
      </c>
      <c r="B333" s="303" t="s">
        <v>657</v>
      </c>
      <c r="C333" s="344"/>
      <c r="D333" s="344"/>
      <c r="E333" s="316" t="str">
        <f t="shared" si="18"/>
        <v/>
      </c>
      <c r="F333" s="285" t="str">
        <f t="shared" si="19"/>
        <v>否</v>
      </c>
      <c r="G333" s="162" t="str">
        <f t="shared" si="20"/>
        <v>项</v>
      </c>
    </row>
    <row r="334" ht="36" customHeight="1" spans="1:7">
      <c r="A334" s="439" t="s">
        <v>658</v>
      </c>
      <c r="B334" s="303" t="s">
        <v>659</v>
      </c>
      <c r="C334" s="344"/>
      <c r="D334" s="344"/>
      <c r="E334" s="316" t="str">
        <f t="shared" si="18"/>
        <v/>
      </c>
      <c r="F334" s="285" t="str">
        <f t="shared" si="19"/>
        <v>否</v>
      </c>
      <c r="G334" s="162" t="str">
        <f t="shared" si="20"/>
        <v>项</v>
      </c>
    </row>
    <row r="335" ht="36" customHeight="1" spans="1:7">
      <c r="A335" s="439" t="s">
        <v>660</v>
      </c>
      <c r="B335" s="303" t="s">
        <v>242</v>
      </c>
      <c r="C335" s="344"/>
      <c r="D335" s="344"/>
      <c r="E335" s="316" t="str">
        <f t="shared" si="18"/>
        <v/>
      </c>
      <c r="F335" s="285" t="str">
        <f t="shared" si="19"/>
        <v>否</v>
      </c>
      <c r="G335" s="162" t="str">
        <f t="shared" si="20"/>
        <v>项</v>
      </c>
    </row>
    <row r="336" ht="36" customHeight="1" spans="1:7">
      <c r="A336" s="439" t="s">
        <v>661</v>
      </c>
      <c r="B336" s="303" t="s">
        <v>159</v>
      </c>
      <c r="C336" s="344">
        <v>0</v>
      </c>
      <c r="D336" s="344">
        <v>0</v>
      </c>
      <c r="E336" s="316" t="str">
        <f t="shared" si="18"/>
        <v/>
      </c>
      <c r="F336" s="285" t="str">
        <f t="shared" si="19"/>
        <v>否</v>
      </c>
      <c r="G336" s="162" t="str">
        <f t="shared" si="20"/>
        <v>项</v>
      </c>
    </row>
    <row r="337" ht="36" customHeight="1" spans="1:7">
      <c r="A337" s="439" t="s">
        <v>662</v>
      </c>
      <c r="B337" s="303" t="s">
        <v>663</v>
      </c>
      <c r="C337" s="344"/>
      <c r="D337" s="344"/>
      <c r="E337" s="316" t="str">
        <f t="shared" si="18"/>
        <v/>
      </c>
      <c r="F337" s="285" t="str">
        <f t="shared" si="19"/>
        <v>否</v>
      </c>
      <c r="G337" s="162" t="str">
        <f t="shared" si="20"/>
        <v>项</v>
      </c>
    </row>
    <row r="338" ht="36" customHeight="1" spans="1:7">
      <c r="A338" s="438" t="s">
        <v>664</v>
      </c>
      <c r="B338" s="301" t="s">
        <v>665</v>
      </c>
      <c r="C338" s="328"/>
      <c r="D338" s="328"/>
      <c r="E338" s="316" t="str">
        <f t="shared" si="18"/>
        <v/>
      </c>
      <c r="F338" s="285" t="str">
        <f t="shared" si="19"/>
        <v>否</v>
      </c>
      <c r="G338" s="162" t="str">
        <f t="shared" si="20"/>
        <v>款</v>
      </c>
    </row>
    <row r="339" ht="36" customHeight="1" spans="1:7">
      <c r="A339" s="439" t="s">
        <v>666</v>
      </c>
      <c r="B339" s="303" t="s">
        <v>141</v>
      </c>
      <c r="C339" s="344"/>
      <c r="D339" s="344"/>
      <c r="E339" s="316" t="str">
        <f t="shared" si="18"/>
        <v/>
      </c>
      <c r="F339" s="285" t="str">
        <f t="shared" si="19"/>
        <v>否</v>
      </c>
      <c r="G339" s="162" t="str">
        <f t="shared" si="20"/>
        <v>项</v>
      </c>
    </row>
    <row r="340" ht="36" customHeight="1" spans="1:7">
      <c r="A340" s="439" t="s">
        <v>667</v>
      </c>
      <c r="B340" s="303" t="s">
        <v>143</v>
      </c>
      <c r="C340" s="344">
        <v>0</v>
      </c>
      <c r="D340" s="344">
        <v>0</v>
      </c>
      <c r="E340" s="316" t="str">
        <f t="shared" si="18"/>
        <v/>
      </c>
      <c r="F340" s="285" t="str">
        <f t="shared" si="19"/>
        <v>否</v>
      </c>
      <c r="G340" s="162" t="str">
        <f t="shared" si="20"/>
        <v>项</v>
      </c>
    </row>
    <row r="341" ht="36" customHeight="1" spans="1:7">
      <c r="A341" s="439" t="s">
        <v>668</v>
      </c>
      <c r="B341" s="303" t="s">
        <v>145</v>
      </c>
      <c r="C341" s="344">
        <v>0</v>
      </c>
      <c r="D341" s="344">
        <v>0</v>
      </c>
      <c r="E341" s="316" t="str">
        <f t="shared" si="18"/>
        <v/>
      </c>
      <c r="F341" s="285" t="str">
        <f t="shared" si="19"/>
        <v>否</v>
      </c>
      <c r="G341" s="162" t="str">
        <f t="shared" si="20"/>
        <v>项</v>
      </c>
    </row>
    <row r="342" ht="36" customHeight="1" spans="1:7">
      <c r="A342" s="439" t="s">
        <v>669</v>
      </c>
      <c r="B342" s="303" t="s">
        <v>670</v>
      </c>
      <c r="C342" s="344"/>
      <c r="D342" s="344"/>
      <c r="E342" s="316" t="str">
        <f t="shared" si="18"/>
        <v/>
      </c>
      <c r="F342" s="285" t="str">
        <f t="shared" si="19"/>
        <v>否</v>
      </c>
      <c r="G342" s="162" t="str">
        <f t="shared" si="20"/>
        <v>项</v>
      </c>
    </row>
    <row r="343" ht="36" customHeight="1" spans="1:7">
      <c r="A343" s="439" t="s">
        <v>671</v>
      </c>
      <c r="B343" s="303" t="s">
        <v>672</v>
      </c>
      <c r="C343" s="344"/>
      <c r="D343" s="344"/>
      <c r="E343" s="316" t="str">
        <f t="shared" si="18"/>
        <v/>
      </c>
      <c r="F343" s="285" t="str">
        <f t="shared" si="19"/>
        <v>否</v>
      </c>
      <c r="G343" s="162" t="str">
        <f t="shared" si="20"/>
        <v>项</v>
      </c>
    </row>
    <row r="344" ht="36" customHeight="1" spans="1:7">
      <c r="A344" s="439" t="s">
        <v>673</v>
      </c>
      <c r="B344" s="303" t="s">
        <v>674</v>
      </c>
      <c r="C344" s="344"/>
      <c r="D344" s="344"/>
      <c r="E344" s="316" t="str">
        <f t="shared" si="18"/>
        <v/>
      </c>
      <c r="F344" s="285" t="str">
        <f t="shared" si="19"/>
        <v>否</v>
      </c>
      <c r="G344" s="162" t="str">
        <f t="shared" si="20"/>
        <v>项</v>
      </c>
    </row>
    <row r="345" ht="36" customHeight="1" spans="1:7">
      <c r="A345" s="439" t="s">
        <v>675</v>
      </c>
      <c r="B345" s="303" t="s">
        <v>242</v>
      </c>
      <c r="C345" s="344"/>
      <c r="D345" s="344"/>
      <c r="E345" s="316" t="str">
        <f t="shared" si="18"/>
        <v/>
      </c>
      <c r="F345" s="285" t="str">
        <f t="shared" si="19"/>
        <v>否</v>
      </c>
      <c r="G345" s="162" t="str">
        <f t="shared" si="20"/>
        <v>项</v>
      </c>
    </row>
    <row r="346" ht="36" customHeight="1" spans="1:7">
      <c r="A346" s="439" t="s">
        <v>676</v>
      </c>
      <c r="B346" s="303" t="s">
        <v>159</v>
      </c>
      <c r="C346" s="344">
        <v>0</v>
      </c>
      <c r="D346" s="344">
        <v>0</v>
      </c>
      <c r="E346" s="316" t="str">
        <f t="shared" si="18"/>
        <v/>
      </c>
      <c r="F346" s="285" t="str">
        <f t="shared" si="19"/>
        <v>否</v>
      </c>
      <c r="G346" s="162" t="str">
        <f t="shared" si="20"/>
        <v>项</v>
      </c>
    </row>
    <row r="347" ht="36" customHeight="1" spans="1:7">
      <c r="A347" s="439" t="s">
        <v>677</v>
      </c>
      <c r="B347" s="303" t="s">
        <v>678</v>
      </c>
      <c r="C347" s="344"/>
      <c r="D347" s="344"/>
      <c r="E347" s="316" t="str">
        <f t="shared" si="18"/>
        <v/>
      </c>
      <c r="F347" s="285" t="str">
        <f t="shared" si="19"/>
        <v>否</v>
      </c>
      <c r="G347" s="162" t="str">
        <f t="shared" si="20"/>
        <v>项</v>
      </c>
    </row>
    <row r="348" ht="36" customHeight="1" spans="1:7">
      <c r="A348" s="438" t="s">
        <v>679</v>
      </c>
      <c r="B348" s="301" t="s">
        <v>680</v>
      </c>
      <c r="C348" s="328"/>
      <c r="D348" s="328"/>
      <c r="E348" s="316" t="str">
        <f t="shared" si="18"/>
        <v/>
      </c>
      <c r="F348" s="285" t="str">
        <f t="shared" si="19"/>
        <v>否</v>
      </c>
      <c r="G348" s="162" t="str">
        <f t="shared" si="20"/>
        <v>款</v>
      </c>
    </row>
    <row r="349" ht="36" customHeight="1" spans="1:7">
      <c r="A349" s="439" t="s">
        <v>681</v>
      </c>
      <c r="B349" s="303" t="s">
        <v>141</v>
      </c>
      <c r="C349" s="344"/>
      <c r="D349" s="344"/>
      <c r="E349" s="316" t="str">
        <f t="shared" si="18"/>
        <v/>
      </c>
      <c r="F349" s="285" t="str">
        <f t="shared" si="19"/>
        <v>否</v>
      </c>
      <c r="G349" s="162" t="str">
        <f t="shared" si="20"/>
        <v>项</v>
      </c>
    </row>
    <row r="350" ht="36" customHeight="1" spans="1:7">
      <c r="A350" s="439" t="s">
        <v>682</v>
      </c>
      <c r="B350" s="303" t="s">
        <v>143</v>
      </c>
      <c r="C350" s="344">
        <v>0</v>
      </c>
      <c r="D350" s="344">
        <v>0</v>
      </c>
      <c r="E350" s="316" t="str">
        <f t="shared" si="18"/>
        <v/>
      </c>
      <c r="F350" s="285" t="str">
        <f t="shared" si="19"/>
        <v>否</v>
      </c>
      <c r="G350" s="162" t="str">
        <f t="shared" si="20"/>
        <v>项</v>
      </c>
    </row>
    <row r="351" ht="36" customHeight="1" spans="1:7">
      <c r="A351" s="439" t="s">
        <v>683</v>
      </c>
      <c r="B351" s="303" t="s">
        <v>145</v>
      </c>
      <c r="C351" s="344">
        <v>0</v>
      </c>
      <c r="D351" s="344">
        <v>0</v>
      </c>
      <c r="E351" s="316" t="str">
        <f t="shared" si="18"/>
        <v/>
      </c>
      <c r="F351" s="285" t="str">
        <f t="shared" si="19"/>
        <v>否</v>
      </c>
      <c r="G351" s="162" t="str">
        <f t="shared" si="20"/>
        <v>项</v>
      </c>
    </row>
    <row r="352" ht="36" customHeight="1" spans="1:7">
      <c r="A352" s="439" t="s">
        <v>684</v>
      </c>
      <c r="B352" s="303" t="s">
        <v>685</v>
      </c>
      <c r="C352" s="344">
        <v>0</v>
      </c>
      <c r="D352" s="344">
        <v>0</v>
      </c>
      <c r="E352" s="316" t="str">
        <f t="shared" si="18"/>
        <v/>
      </c>
      <c r="F352" s="285" t="str">
        <f t="shared" si="19"/>
        <v>否</v>
      </c>
      <c r="G352" s="162" t="str">
        <f t="shared" si="20"/>
        <v>项</v>
      </c>
    </row>
    <row r="353" ht="36" customHeight="1" spans="1:7">
      <c r="A353" s="439" t="s">
        <v>686</v>
      </c>
      <c r="B353" s="303" t="s">
        <v>687</v>
      </c>
      <c r="C353" s="344">
        <v>0</v>
      </c>
      <c r="D353" s="344">
        <v>0</v>
      </c>
      <c r="E353" s="316" t="str">
        <f t="shared" si="18"/>
        <v/>
      </c>
      <c r="F353" s="285" t="str">
        <f t="shared" si="19"/>
        <v>否</v>
      </c>
      <c r="G353" s="162" t="str">
        <f t="shared" si="20"/>
        <v>项</v>
      </c>
    </row>
    <row r="354" ht="36" customHeight="1" spans="1:7">
      <c r="A354" s="439" t="s">
        <v>688</v>
      </c>
      <c r="B354" s="303" t="s">
        <v>159</v>
      </c>
      <c r="C354" s="344"/>
      <c r="D354" s="344"/>
      <c r="E354" s="316" t="str">
        <f t="shared" si="18"/>
        <v/>
      </c>
      <c r="F354" s="285" t="str">
        <f t="shared" si="19"/>
        <v>否</v>
      </c>
      <c r="G354" s="162" t="str">
        <f t="shared" si="20"/>
        <v>项</v>
      </c>
    </row>
    <row r="355" ht="36" customHeight="1" spans="1:7">
      <c r="A355" s="439" t="s">
        <v>689</v>
      </c>
      <c r="B355" s="303" t="s">
        <v>690</v>
      </c>
      <c r="C355" s="344">
        <v>0</v>
      </c>
      <c r="D355" s="344">
        <v>0</v>
      </c>
      <c r="E355" s="316" t="str">
        <f t="shared" si="18"/>
        <v/>
      </c>
      <c r="F355" s="285" t="str">
        <f t="shared" si="19"/>
        <v>否</v>
      </c>
      <c r="G355" s="162" t="str">
        <f t="shared" si="20"/>
        <v>项</v>
      </c>
    </row>
    <row r="356" ht="36" customHeight="1" spans="1:7">
      <c r="A356" s="438" t="s">
        <v>691</v>
      </c>
      <c r="B356" s="301" t="s">
        <v>692</v>
      </c>
      <c r="C356" s="328">
        <f>SUM(C357:C361)</f>
        <v>0</v>
      </c>
      <c r="D356" s="328">
        <f>SUM(D357:D361)</f>
        <v>0</v>
      </c>
      <c r="E356" s="316" t="str">
        <f t="shared" si="18"/>
        <v/>
      </c>
      <c r="F356" s="285" t="str">
        <f t="shared" si="19"/>
        <v>否</v>
      </c>
      <c r="G356" s="162" t="str">
        <f t="shared" si="20"/>
        <v>款</v>
      </c>
    </row>
    <row r="357" ht="36" customHeight="1" spans="1:7">
      <c r="A357" s="439" t="s">
        <v>693</v>
      </c>
      <c r="B357" s="303" t="s">
        <v>141</v>
      </c>
      <c r="C357" s="344">
        <v>0</v>
      </c>
      <c r="D357" s="344">
        <v>0</v>
      </c>
      <c r="E357" s="316" t="str">
        <f t="shared" si="18"/>
        <v/>
      </c>
      <c r="F357" s="285" t="str">
        <f t="shared" si="19"/>
        <v>否</v>
      </c>
      <c r="G357" s="162" t="str">
        <f t="shared" si="20"/>
        <v>项</v>
      </c>
    </row>
    <row r="358" ht="36" customHeight="1" spans="1:7">
      <c r="A358" s="439" t="s">
        <v>694</v>
      </c>
      <c r="B358" s="303" t="s">
        <v>143</v>
      </c>
      <c r="C358" s="344">
        <v>0</v>
      </c>
      <c r="D358" s="344">
        <v>0</v>
      </c>
      <c r="E358" s="316" t="str">
        <f t="shared" si="18"/>
        <v/>
      </c>
      <c r="F358" s="285" t="str">
        <f t="shared" si="19"/>
        <v>否</v>
      </c>
      <c r="G358" s="162" t="str">
        <f t="shared" si="20"/>
        <v>项</v>
      </c>
    </row>
    <row r="359" ht="36" customHeight="1" spans="1:7">
      <c r="A359" s="439" t="s">
        <v>695</v>
      </c>
      <c r="B359" s="303" t="s">
        <v>242</v>
      </c>
      <c r="C359" s="344">
        <v>0</v>
      </c>
      <c r="D359" s="344">
        <v>0</v>
      </c>
      <c r="E359" s="316" t="str">
        <f t="shared" si="18"/>
        <v/>
      </c>
      <c r="F359" s="285" t="str">
        <f t="shared" si="19"/>
        <v>否</v>
      </c>
      <c r="G359" s="162" t="str">
        <f t="shared" si="20"/>
        <v>项</v>
      </c>
    </row>
    <row r="360" ht="36" customHeight="1" spans="1:7">
      <c r="A360" s="439" t="s">
        <v>696</v>
      </c>
      <c r="B360" s="303" t="s">
        <v>697</v>
      </c>
      <c r="C360" s="344">
        <v>0</v>
      </c>
      <c r="D360" s="344">
        <v>0</v>
      </c>
      <c r="E360" s="316" t="str">
        <f t="shared" si="18"/>
        <v/>
      </c>
      <c r="F360" s="285" t="str">
        <f t="shared" si="19"/>
        <v>否</v>
      </c>
      <c r="G360" s="162" t="str">
        <f t="shared" si="20"/>
        <v>项</v>
      </c>
    </row>
    <row r="361" ht="36" customHeight="1" spans="1:7">
      <c r="A361" s="439" t="s">
        <v>698</v>
      </c>
      <c r="B361" s="303" t="s">
        <v>699</v>
      </c>
      <c r="C361" s="344">
        <v>0</v>
      </c>
      <c r="D361" s="344">
        <v>0</v>
      </c>
      <c r="E361" s="316" t="str">
        <f t="shared" si="18"/>
        <v/>
      </c>
      <c r="F361" s="285" t="str">
        <f t="shared" si="19"/>
        <v>否</v>
      </c>
      <c r="G361" s="162" t="str">
        <f t="shared" si="20"/>
        <v>项</v>
      </c>
    </row>
    <row r="362" ht="36" customHeight="1" spans="1:7">
      <c r="A362" s="438" t="s">
        <v>700</v>
      </c>
      <c r="B362" s="301" t="s">
        <v>701</v>
      </c>
      <c r="C362" s="306">
        <v>50</v>
      </c>
      <c r="D362" s="306">
        <v>100</v>
      </c>
      <c r="E362" s="316">
        <f t="shared" si="18"/>
        <v>1</v>
      </c>
      <c r="F362" s="285" t="str">
        <f t="shared" si="19"/>
        <v>是</v>
      </c>
      <c r="G362" s="162" t="str">
        <f t="shared" si="20"/>
        <v>款</v>
      </c>
    </row>
    <row r="363" ht="36" customHeight="1" spans="1:7">
      <c r="A363" s="439">
        <v>2049902</v>
      </c>
      <c r="B363" s="303" t="s">
        <v>702</v>
      </c>
      <c r="C363" s="344"/>
      <c r="D363" s="344"/>
      <c r="E363" s="316" t="str">
        <f t="shared" si="18"/>
        <v/>
      </c>
      <c r="F363" s="285" t="str">
        <f t="shared" si="19"/>
        <v>否</v>
      </c>
      <c r="G363" s="162" t="str">
        <f t="shared" si="20"/>
        <v>项</v>
      </c>
    </row>
    <row r="364" ht="36" customHeight="1" spans="1:7">
      <c r="A364" s="447" t="s">
        <v>703</v>
      </c>
      <c r="B364" s="303" t="s">
        <v>704</v>
      </c>
      <c r="C364" s="306">
        <v>50</v>
      </c>
      <c r="D364" s="306">
        <v>100</v>
      </c>
      <c r="E364" s="316">
        <f t="shared" si="18"/>
        <v>1</v>
      </c>
      <c r="F364" s="285" t="str">
        <f t="shared" si="19"/>
        <v>是</v>
      </c>
      <c r="G364" s="162" t="str">
        <f t="shared" si="20"/>
        <v>项</v>
      </c>
    </row>
    <row r="365" ht="36" customHeight="1" spans="1:7">
      <c r="A365" s="448" t="s">
        <v>705</v>
      </c>
      <c r="B365" s="444" t="s">
        <v>521</v>
      </c>
      <c r="C365" s="445"/>
      <c r="D365" s="445"/>
      <c r="E365" s="316" t="str">
        <f t="shared" si="18"/>
        <v/>
      </c>
      <c r="F365" s="285" t="str">
        <f t="shared" si="19"/>
        <v>否</v>
      </c>
      <c r="G365" s="162" t="str">
        <f t="shared" si="20"/>
        <v>项</v>
      </c>
    </row>
    <row r="366" ht="36" customHeight="1" spans="1:7">
      <c r="A366" s="448" t="s">
        <v>706</v>
      </c>
      <c r="B366" s="444" t="s">
        <v>707</v>
      </c>
      <c r="C366" s="445"/>
      <c r="D366" s="445"/>
      <c r="E366" s="316" t="str">
        <f t="shared" si="18"/>
        <v/>
      </c>
      <c r="F366" s="285" t="str">
        <f t="shared" si="19"/>
        <v>否</v>
      </c>
      <c r="G366" s="162" t="str">
        <f t="shared" si="20"/>
        <v>项</v>
      </c>
    </row>
    <row r="367" ht="36" customHeight="1" spans="1:7">
      <c r="A367" s="438" t="s">
        <v>79</v>
      </c>
      <c r="B367" s="301" t="s">
        <v>80</v>
      </c>
      <c r="C367" s="306">
        <v>58080</v>
      </c>
      <c r="D367" s="306">
        <v>43823</v>
      </c>
      <c r="E367" s="316">
        <f t="shared" si="18"/>
        <v>-0.245</v>
      </c>
      <c r="F367" s="285" t="str">
        <f t="shared" si="19"/>
        <v>是</v>
      </c>
      <c r="G367" s="162" t="str">
        <f t="shared" si="20"/>
        <v>类</v>
      </c>
    </row>
    <row r="368" ht="36" customHeight="1" spans="1:7">
      <c r="A368" s="438" t="s">
        <v>708</v>
      </c>
      <c r="B368" s="301" t="s">
        <v>709</v>
      </c>
      <c r="C368" s="306">
        <v>2689</v>
      </c>
      <c r="D368" s="306">
        <v>2754</v>
      </c>
      <c r="E368" s="316">
        <f t="shared" si="18"/>
        <v>0.024</v>
      </c>
      <c r="F368" s="285" t="str">
        <f t="shared" si="19"/>
        <v>是</v>
      </c>
      <c r="G368" s="162" t="str">
        <f t="shared" si="20"/>
        <v>款</v>
      </c>
    </row>
    <row r="369" ht="36" customHeight="1" spans="1:7">
      <c r="A369" s="439" t="s">
        <v>710</v>
      </c>
      <c r="B369" s="303" t="s">
        <v>141</v>
      </c>
      <c r="C369" s="306">
        <v>506</v>
      </c>
      <c r="D369" s="306">
        <v>578</v>
      </c>
      <c r="E369" s="316">
        <f t="shared" si="18"/>
        <v>0.142</v>
      </c>
      <c r="F369" s="285" t="str">
        <f t="shared" si="19"/>
        <v>是</v>
      </c>
      <c r="G369" s="162" t="str">
        <f t="shared" si="20"/>
        <v>项</v>
      </c>
    </row>
    <row r="370" ht="36" customHeight="1" spans="1:7">
      <c r="A370" s="439" t="s">
        <v>711</v>
      </c>
      <c r="B370" s="303" t="s">
        <v>143</v>
      </c>
      <c r="C370" s="306">
        <v>234</v>
      </c>
      <c r="D370" s="306">
        <v>343</v>
      </c>
      <c r="E370" s="316">
        <f t="shared" si="18"/>
        <v>0.466</v>
      </c>
      <c r="F370" s="285" t="str">
        <f t="shared" si="19"/>
        <v>是</v>
      </c>
      <c r="G370" s="162" t="str">
        <f t="shared" si="20"/>
        <v>项</v>
      </c>
    </row>
    <row r="371" ht="36" customHeight="1" spans="1:7">
      <c r="A371" s="439" t="s">
        <v>712</v>
      </c>
      <c r="B371" s="303" t="s">
        <v>145</v>
      </c>
      <c r="C371" s="306">
        <v>0</v>
      </c>
      <c r="D371" s="306">
        <v>0</v>
      </c>
      <c r="E371" s="316" t="str">
        <f t="shared" si="18"/>
        <v/>
      </c>
      <c r="F371" s="285" t="str">
        <f t="shared" si="19"/>
        <v>否</v>
      </c>
      <c r="G371" s="162" t="str">
        <f t="shared" si="20"/>
        <v>项</v>
      </c>
    </row>
    <row r="372" ht="36" customHeight="1" spans="1:7">
      <c r="A372" s="439" t="s">
        <v>713</v>
      </c>
      <c r="B372" s="303" t="s">
        <v>714</v>
      </c>
      <c r="C372" s="306">
        <v>1949</v>
      </c>
      <c r="D372" s="306">
        <v>1833</v>
      </c>
      <c r="E372" s="316">
        <f t="shared" si="18"/>
        <v>-0.06</v>
      </c>
      <c r="F372" s="285" t="str">
        <f t="shared" si="19"/>
        <v>是</v>
      </c>
      <c r="G372" s="162" t="str">
        <f t="shared" si="20"/>
        <v>项</v>
      </c>
    </row>
    <row r="373" ht="36" customHeight="1" spans="1:7">
      <c r="A373" s="438" t="s">
        <v>715</v>
      </c>
      <c r="B373" s="301" t="s">
        <v>716</v>
      </c>
      <c r="C373" s="306">
        <v>18599</v>
      </c>
      <c r="D373" s="306">
        <v>16298</v>
      </c>
      <c r="E373" s="316">
        <f t="shared" si="18"/>
        <v>-0.124</v>
      </c>
      <c r="F373" s="285" t="str">
        <f t="shared" si="19"/>
        <v>是</v>
      </c>
      <c r="G373" s="162" t="str">
        <f t="shared" si="20"/>
        <v>款</v>
      </c>
    </row>
    <row r="374" ht="36" customHeight="1" spans="1:7">
      <c r="A374" s="439" t="s">
        <v>717</v>
      </c>
      <c r="B374" s="303" t="s">
        <v>718</v>
      </c>
      <c r="C374" s="306">
        <v>5352</v>
      </c>
      <c r="D374" s="306">
        <v>4797</v>
      </c>
      <c r="E374" s="316">
        <f t="shared" si="18"/>
        <v>-0.104</v>
      </c>
      <c r="F374" s="285" t="str">
        <f t="shared" si="19"/>
        <v>是</v>
      </c>
      <c r="G374" s="162" t="str">
        <f t="shared" si="20"/>
        <v>项</v>
      </c>
    </row>
    <row r="375" ht="36" customHeight="1" spans="1:7">
      <c r="A375" s="439" t="s">
        <v>719</v>
      </c>
      <c r="B375" s="303" t="s">
        <v>720</v>
      </c>
      <c r="C375" s="306">
        <v>0</v>
      </c>
      <c r="D375" s="306">
        <v>510</v>
      </c>
      <c r="E375" s="316" t="str">
        <f t="shared" si="18"/>
        <v/>
      </c>
      <c r="F375" s="285" t="str">
        <f t="shared" si="19"/>
        <v>是</v>
      </c>
      <c r="G375" s="162" t="str">
        <f t="shared" si="20"/>
        <v>项</v>
      </c>
    </row>
    <row r="376" ht="36" customHeight="1" spans="1:7">
      <c r="A376" s="439" t="s">
        <v>721</v>
      </c>
      <c r="B376" s="303" t="s">
        <v>722</v>
      </c>
      <c r="C376" s="306">
        <v>0</v>
      </c>
      <c r="D376" s="306">
        <v>29</v>
      </c>
      <c r="E376" s="316" t="str">
        <f t="shared" si="18"/>
        <v/>
      </c>
      <c r="F376" s="285" t="str">
        <f t="shared" si="19"/>
        <v>是</v>
      </c>
      <c r="G376" s="162" t="str">
        <f t="shared" si="20"/>
        <v>项</v>
      </c>
    </row>
    <row r="377" ht="36" customHeight="1" spans="1:7">
      <c r="A377" s="439" t="s">
        <v>723</v>
      </c>
      <c r="B377" s="303" t="s">
        <v>724</v>
      </c>
      <c r="C377" s="306">
        <v>12797</v>
      </c>
      <c r="D377" s="306">
        <v>10878</v>
      </c>
      <c r="E377" s="316">
        <f t="shared" si="18"/>
        <v>-0.15</v>
      </c>
      <c r="F377" s="285" t="str">
        <f t="shared" si="19"/>
        <v>是</v>
      </c>
      <c r="G377" s="162" t="str">
        <f t="shared" si="20"/>
        <v>项</v>
      </c>
    </row>
    <row r="378" ht="36" customHeight="1" spans="1:7">
      <c r="A378" s="439" t="s">
        <v>725</v>
      </c>
      <c r="B378" s="303" t="s">
        <v>726</v>
      </c>
      <c r="C378" s="344"/>
      <c r="D378" s="344"/>
      <c r="E378" s="316" t="str">
        <f t="shared" si="18"/>
        <v/>
      </c>
      <c r="F378" s="285" t="str">
        <f t="shared" si="19"/>
        <v>否</v>
      </c>
      <c r="G378" s="162" t="str">
        <f t="shared" si="20"/>
        <v>项</v>
      </c>
    </row>
    <row r="379" ht="36" customHeight="1" spans="1:7">
      <c r="A379" s="439" t="s">
        <v>727</v>
      </c>
      <c r="B379" s="303" t="s">
        <v>728</v>
      </c>
      <c r="C379" s="344">
        <v>0</v>
      </c>
      <c r="D379" s="344">
        <v>0</v>
      </c>
      <c r="E379" s="316" t="str">
        <f t="shared" si="18"/>
        <v/>
      </c>
      <c r="F379" s="285" t="str">
        <f t="shared" si="19"/>
        <v>否</v>
      </c>
      <c r="G379" s="162" t="str">
        <f t="shared" si="20"/>
        <v>项</v>
      </c>
    </row>
    <row r="380" ht="36" customHeight="1" spans="1:7">
      <c r="A380" s="439" t="s">
        <v>729</v>
      </c>
      <c r="B380" s="303" t="s">
        <v>730</v>
      </c>
      <c r="C380" s="344">
        <v>0</v>
      </c>
      <c r="D380" s="344">
        <v>0</v>
      </c>
      <c r="E380" s="316" t="str">
        <f t="shared" si="18"/>
        <v/>
      </c>
      <c r="F380" s="285" t="str">
        <f t="shared" si="19"/>
        <v>否</v>
      </c>
      <c r="G380" s="162" t="str">
        <f t="shared" si="20"/>
        <v>项</v>
      </c>
    </row>
    <row r="381" ht="36" customHeight="1" spans="1:7">
      <c r="A381" s="439" t="s">
        <v>731</v>
      </c>
      <c r="B381" s="303" t="s">
        <v>732</v>
      </c>
      <c r="C381" s="306">
        <v>450</v>
      </c>
      <c r="D381" s="306">
        <v>84</v>
      </c>
      <c r="E381" s="316">
        <f t="shared" si="18"/>
        <v>-0.813</v>
      </c>
      <c r="F381" s="285" t="str">
        <f t="shared" si="19"/>
        <v>是</v>
      </c>
      <c r="G381" s="162" t="str">
        <f t="shared" si="20"/>
        <v>项</v>
      </c>
    </row>
    <row r="382" ht="36" customHeight="1" spans="1:7">
      <c r="A382" s="438" t="s">
        <v>733</v>
      </c>
      <c r="B382" s="301" t="s">
        <v>734</v>
      </c>
      <c r="C382" s="306">
        <v>29249</v>
      </c>
      <c r="D382" s="306">
        <v>19533</v>
      </c>
      <c r="E382" s="316">
        <f t="shared" si="18"/>
        <v>-0.332</v>
      </c>
      <c r="F382" s="285" t="str">
        <f t="shared" si="19"/>
        <v>是</v>
      </c>
      <c r="G382" s="162" t="str">
        <f t="shared" si="20"/>
        <v>款</v>
      </c>
    </row>
    <row r="383" ht="36" customHeight="1" spans="1:7">
      <c r="A383" s="439" t="s">
        <v>735</v>
      </c>
      <c r="B383" s="303" t="s">
        <v>736</v>
      </c>
      <c r="C383" s="306">
        <v>0</v>
      </c>
      <c r="D383" s="306">
        <v>0</v>
      </c>
      <c r="E383" s="316" t="str">
        <f t="shared" si="18"/>
        <v/>
      </c>
      <c r="F383" s="285" t="str">
        <f t="shared" si="19"/>
        <v>否</v>
      </c>
      <c r="G383" s="162" t="str">
        <f t="shared" si="20"/>
        <v>项</v>
      </c>
    </row>
    <row r="384" ht="36" customHeight="1" spans="1:7">
      <c r="A384" s="439" t="s">
        <v>737</v>
      </c>
      <c r="B384" s="303" t="s">
        <v>738</v>
      </c>
      <c r="C384" s="306">
        <v>18137</v>
      </c>
      <c r="D384" s="306">
        <v>15596</v>
      </c>
      <c r="E384" s="316">
        <f t="shared" si="18"/>
        <v>-0.14</v>
      </c>
      <c r="F384" s="285" t="str">
        <f t="shared" si="19"/>
        <v>是</v>
      </c>
      <c r="G384" s="162" t="str">
        <f t="shared" si="20"/>
        <v>项</v>
      </c>
    </row>
    <row r="385" ht="36" customHeight="1" spans="1:7">
      <c r="A385" s="439" t="s">
        <v>739</v>
      </c>
      <c r="B385" s="303" t="s">
        <v>740</v>
      </c>
      <c r="C385" s="306">
        <v>46</v>
      </c>
      <c r="D385" s="306">
        <v>38</v>
      </c>
      <c r="E385" s="316">
        <f t="shared" si="18"/>
        <v>-0.174</v>
      </c>
      <c r="F385" s="285" t="str">
        <f t="shared" si="19"/>
        <v>是</v>
      </c>
      <c r="G385" s="162" t="str">
        <f t="shared" si="20"/>
        <v>项</v>
      </c>
    </row>
    <row r="386" ht="36" customHeight="1" spans="1:7">
      <c r="A386" s="439" t="s">
        <v>741</v>
      </c>
      <c r="B386" s="303" t="s">
        <v>742</v>
      </c>
      <c r="C386" s="306">
        <v>7776</v>
      </c>
      <c r="D386" s="306">
        <v>3899</v>
      </c>
      <c r="E386" s="316">
        <f t="shared" si="18"/>
        <v>-0.499</v>
      </c>
      <c r="F386" s="285" t="str">
        <f t="shared" si="19"/>
        <v>是</v>
      </c>
      <c r="G386" s="162" t="str">
        <f t="shared" si="20"/>
        <v>项</v>
      </c>
    </row>
    <row r="387" ht="36" customHeight="1" spans="1:7">
      <c r="A387" s="439" t="s">
        <v>743</v>
      </c>
      <c r="B387" s="303" t="s">
        <v>744</v>
      </c>
      <c r="C387" s="306">
        <v>3290</v>
      </c>
      <c r="D387" s="306">
        <v>0</v>
      </c>
      <c r="E387" s="316">
        <f t="shared" si="18"/>
        <v>-1</v>
      </c>
      <c r="F387" s="285" t="str">
        <f t="shared" si="19"/>
        <v>是</v>
      </c>
      <c r="G387" s="162" t="str">
        <f t="shared" si="20"/>
        <v>项</v>
      </c>
    </row>
    <row r="388" ht="36" customHeight="1" spans="1:7">
      <c r="A388" s="438" t="s">
        <v>745</v>
      </c>
      <c r="B388" s="301" t="s">
        <v>746</v>
      </c>
      <c r="C388" s="306">
        <v>0</v>
      </c>
      <c r="D388" s="306">
        <v>0</v>
      </c>
      <c r="E388" s="316" t="str">
        <f t="shared" ref="E388:E451" si="21">IF(C388&gt;0,D388/C388-1,IF(C388&lt;0,-(D388/C388-1),""))</f>
        <v/>
      </c>
      <c r="F388" s="285" t="str">
        <f t="shared" ref="F388:F451" si="22">IF(LEN(A388)=3,"是",IF(B388&lt;&gt;"",IF(SUM(C388:D388)&lt;&gt;0,"是","否"),"是"))</f>
        <v>否</v>
      </c>
      <c r="G388" s="162" t="str">
        <f t="shared" ref="G388:G451" si="23">IF(LEN(A388)=3,"类",IF(LEN(A388)=5,"款","项"))</f>
        <v>款</v>
      </c>
    </row>
    <row r="389" ht="36" customHeight="1" spans="1:7">
      <c r="A389" s="439" t="s">
        <v>747</v>
      </c>
      <c r="B389" s="303" t="s">
        <v>748</v>
      </c>
      <c r="C389" s="306">
        <v>0</v>
      </c>
      <c r="D389" s="306">
        <v>0</v>
      </c>
      <c r="E389" s="316" t="str">
        <f t="shared" si="21"/>
        <v/>
      </c>
      <c r="F389" s="285" t="str">
        <f t="shared" si="22"/>
        <v>否</v>
      </c>
      <c r="G389" s="162" t="str">
        <f t="shared" si="23"/>
        <v>项</v>
      </c>
    </row>
    <row r="390" ht="36" customHeight="1" spans="1:7">
      <c r="A390" s="439" t="s">
        <v>749</v>
      </c>
      <c r="B390" s="303" t="s">
        <v>750</v>
      </c>
      <c r="C390" s="306">
        <v>0</v>
      </c>
      <c r="D390" s="306">
        <v>0</v>
      </c>
      <c r="E390" s="316" t="str">
        <f t="shared" si="21"/>
        <v/>
      </c>
      <c r="F390" s="285" t="str">
        <f t="shared" si="22"/>
        <v>否</v>
      </c>
      <c r="G390" s="162" t="str">
        <f t="shared" si="23"/>
        <v>项</v>
      </c>
    </row>
    <row r="391" ht="36" customHeight="1" spans="1:7">
      <c r="A391" s="439" t="s">
        <v>751</v>
      </c>
      <c r="B391" s="303" t="s">
        <v>752</v>
      </c>
      <c r="C391" s="306">
        <v>0</v>
      </c>
      <c r="D391" s="306">
        <v>0</v>
      </c>
      <c r="E391" s="316" t="str">
        <f t="shared" si="21"/>
        <v/>
      </c>
      <c r="F391" s="285" t="str">
        <f t="shared" si="22"/>
        <v>否</v>
      </c>
      <c r="G391" s="162" t="str">
        <f t="shared" si="23"/>
        <v>项</v>
      </c>
    </row>
    <row r="392" ht="36" customHeight="1" spans="1:7">
      <c r="A392" s="439" t="s">
        <v>753</v>
      </c>
      <c r="B392" s="303" t="s">
        <v>754</v>
      </c>
      <c r="C392" s="306">
        <v>0</v>
      </c>
      <c r="D392" s="306">
        <v>0</v>
      </c>
      <c r="E392" s="316" t="str">
        <f t="shared" si="21"/>
        <v/>
      </c>
      <c r="F392" s="285" t="str">
        <f t="shared" si="22"/>
        <v>否</v>
      </c>
      <c r="G392" s="162" t="str">
        <f t="shared" si="23"/>
        <v>项</v>
      </c>
    </row>
    <row r="393" ht="36" customHeight="1" spans="1:7">
      <c r="A393" s="439" t="s">
        <v>755</v>
      </c>
      <c r="B393" s="303" t="s">
        <v>756</v>
      </c>
      <c r="C393" s="306">
        <v>0</v>
      </c>
      <c r="D393" s="306">
        <v>0</v>
      </c>
      <c r="E393" s="316" t="str">
        <f t="shared" si="21"/>
        <v/>
      </c>
      <c r="F393" s="285" t="str">
        <f t="shared" si="22"/>
        <v>否</v>
      </c>
      <c r="G393" s="162" t="str">
        <f t="shared" si="23"/>
        <v>项</v>
      </c>
    </row>
    <row r="394" ht="36" customHeight="1" spans="1:7">
      <c r="A394" s="438" t="s">
        <v>757</v>
      </c>
      <c r="B394" s="301" t="s">
        <v>758</v>
      </c>
      <c r="C394" s="306">
        <v>0</v>
      </c>
      <c r="D394" s="306">
        <v>0</v>
      </c>
      <c r="E394" s="316" t="str">
        <f t="shared" si="21"/>
        <v/>
      </c>
      <c r="F394" s="285" t="str">
        <f t="shared" si="22"/>
        <v>否</v>
      </c>
      <c r="G394" s="162" t="str">
        <f t="shared" si="23"/>
        <v>款</v>
      </c>
    </row>
    <row r="395" ht="36" customHeight="1" spans="1:7">
      <c r="A395" s="439" t="s">
        <v>759</v>
      </c>
      <c r="B395" s="303" t="s">
        <v>760</v>
      </c>
      <c r="C395" s="306">
        <v>0</v>
      </c>
      <c r="D395" s="306">
        <v>0</v>
      </c>
      <c r="E395" s="316" t="str">
        <f t="shared" si="21"/>
        <v/>
      </c>
      <c r="F395" s="285" t="str">
        <f t="shared" si="22"/>
        <v>否</v>
      </c>
      <c r="G395" s="162" t="str">
        <f t="shared" si="23"/>
        <v>项</v>
      </c>
    </row>
    <row r="396" ht="36" customHeight="1" spans="1:7">
      <c r="A396" s="439" t="s">
        <v>761</v>
      </c>
      <c r="B396" s="303" t="s">
        <v>762</v>
      </c>
      <c r="C396" s="306">
        <v>0</v>
      </c>
      <c r="D396" s="306">
        <v>0</v>
      </c>
      <c r="E396" s="316" t="str">
        <f t="shared" si="21"/>
        <v/>
      </c>
      <c r="F396" s="285" t="str">
        <f t="shared" si="22"/>
        <v>否</v>
      </c>
      <c r="G396" s="162" t="str">
        <f t="shared" si="23"/>
        <v>项</v>
      </c>
    </row>
    <row r="397" ht="36" customHeight="1" spans="1:7">
      <c r="A397" s="439" t="s">
        <v>763</v>
      </c>
      <c r="B397" s="303" t="s">
        <v>764</v>
      </c>
      <c r="C397" s="306">
        <v>0</v>
      </c>
      <c r="D397" s="306">
        <v>0</v>
      </c>
      <c r="E397" s="316" t="str">
        <f t="shared" si="21"/>
        <v/>
      </c>
      <c r="F397" s="285" t="str">
        <f t="shared" si="22"/>
        <v>否</v>
      </c>
      <c r="G397" s="162" t="str">
        <f t="shared" si="23"/>
        <v>项</v>
      </c>
    </row>
    <row r="398" ht="36" customHeight="1" spans="1:7">
      <c r="A398" s="438" t="s">
        <v>765</v>
      </c>
      <c r="B398" s="301" t="s">
        <v>766</v>
      </c>
      <c r="C398" s="306">
        <v>0</v>
      </c>
      <c r="D398" s="306">
        <v>0</v>
      </c>
      <c r="E398" s="316" t="str">
        <f t="shared" si="21"/>
        <v/>
      </c>
      <c r="F398" s="285" t="str">
        <f t="shared" si="22"/>
        <v>否</v>
      </c>
      <c r="G398" s="162" t="str">
        <f t="shared" si="23"/>
        <v>款</v>
      </c>
    </row>
    <row r="399" ht="36" customHeight="1" spans="1:7">
      <c r="A399" s="439" t="s">
        <v>767</v>
      </c>
      <c r="B399" s="303" t="s">
        <v>768</v>
      </c>
      <c r="C399" s="306">
        <v>0</v>
      </c>
      <c r="D399" s="306">
        <v>0</v>
      </c>
      <c r="E399" s="316" t="str">
        <f t="shared" si="21"/>
        <v/>
      </c>
      <c r="F399" s="285" t="str">
        <f t="shared" si="22"/>
        <v>否</v>
      </c>
      <c r="G399" s="162" t="str">
        <f t="shared" si="23"/>
        <v>项</v>
      </c>
    </row>
    <row r="400" ht="36" customHeight="1" spans="1:7">
      <c r="A400" s="439" t="s">
        <v>769</v>
      </c>
      <c r="B400" s="303" t="s">
        <v>770</v>
      </c>
      <c r="C400" s="306">
        <v>0</v>
      </c>
      <c r="D400" s="306">
        <v>0</v>
      </c>
      <c r="E400" s="316" t="str">
        <f t="shared" si="21"/>
        <v/>
      </c>
      <c r="F400" s="285" t="str">
        <f t="shared" si="22"/>
        <v>否</v>
      </c>
      <c r="G400" s="162" t="str">
        <f t="shared" si="23"/>
        <v>项</v>
      </c>
    </row>
    <row r="401" ht="36" customHeight="1" spans="1:7">
      <c r="A401" s="439" t="s">
        <v>771</v>
      </c>
      <c r="B401" s="303" t="s">
        <v>772</v>
      </c>
      <c r="C401" s="306">
        <v>0</v>
      </c>
      <c r="D401" s="306">
        <v>0</v>
      </c>
      <c r="E401" s="316" t="str">
        <f t="shared" si="21"/>
        <v/>
      </c>
      <c r="F401" s="285" t="str">
        <f t="shared" si="22"/>
        <v>否</v>
      </c>
      <c r="G401" s="162" t="str">
        <f t="shared" si="23"/>
        <v>项</v>
      </c>
    </row>
    <row r="402" ht="36" customHeight="1" spans="1:7">
      <c r="A402" s="438" t="s">
        <v>773</v>
      </c>
      <c r="B402" s="301" t="s">
        <v>774</v>
      </c>
      <c r="C402" s="306">
        <v>2795</v>
      </c>
      <c r="D402" s="306">
        <v>2311</v>
      </c>
      <c r="E402" s="316">
        <f t="shared" si="21"/>
        <v>-0.173</v>
      </c>
      <c r="F402" s="285" t="str">
        <f t="shared" si="22"/>
        <v>是</v>
      </c>
      <c r="G402" s="162" t="str">
        <f t="shared" si="23"/>
        <v>款</v>
      </c>
    </row>
    <row r="403" ht="36" customHeight="1" spans="1:7">
      <c r="A403" s="439" t="s">
        <v>775</v>
      </c>
      <c r="B403" s="303" t="s">
        <v>776</v>
      </c>
      <c r="C403" s="306">
        <v>2795</v>
      </c>
      <c r="D403" s="306">
        <v>2311</v>
      </c>
      <c r="E403" s="316">
        <f t="shared" si="21"/>
        <v>-0.173</v>
      </c>
      <c r="F403" s="285" t="str">
        <f t="shared" si="22"/>
        <v>是</v>
      </c>
      <c r="G403" s="162" t="str">
        <f t="shared" si="23"/>
        <v>项</v>
      </c>
    </row>
    <row r="404" ht="36" customHeight="1" spans="1:7">
      <c r="A404" s="439" t="s">
        <v>777</v>
      </c>
      <c r="B404" s="303" t="s">
        <v>778</v>
      </c>
      <c r="C404" s="306">
        <v>0</v>
      </c>
      <c r="D404" s="306">
        <v>0</v>
      </c>
      <c r="E404" s="316" t="str">
        <f t="shared" si="21"/>
        <v/>
      </c>
      <c r="F404" s="285" t="str">
        <f t="shared" si="22"/>
        <v>否</v>
      </c>
      <c r="G404" s="162" t="str">
        <f t="shared" si="23"/>
        <v>项</v>
      </c>
    </row>
    <row r="405" ht="36" customHeight="1" spans="1:7">
      <c r="A405" s="439" t="s">
        <v>779</v>
      </c>
      <c r="B405" s="303" t="s">
        <v>780</v>
      </c>
      <c r="C405" s="306">
        <v>0</v>
      </c>
      <c r="D405" s="306">
        <v>0</v>
      </c>
      <c r="E405" s="316" t="str">
        <f t="shared" si="21"/>
        <v/>
      </c>
      <c r="F405" s="285" t="str">
        <f t="shared" si="22"/>
        <v>否</v>
      </c>
      <c r="G405" s="162" t="str">
        <f t="shared" si="23"/>
        <v>项</v>
      </c>
    </row>
    <row r="406" ht="36" customHeight="1" spans="1:7">
      <c r="A406" s="438" t="s">
        <v>781</v>
      </c>
      <c r="B406" s="301" t="s">
        <v>782</v>
      </c>
      <c r="C406" s="306">
        <v>2865</v>
      </c>
      <c r="D406" s="306">
        <v>1879</v>
      </c>
      <c r="E406" s="316">
        <f t="shared" si="21"/>
        <v>-0.344</v>
      </c>
      <c r="F406" s="285" t="str">
        <f t="shared" si="22"/>
        <v>是</v>
      </c>
      <c r="G406" s="162" t="str">
        <f t="shared" si="23"/>
        <v>款</v>
      </c>
    </row>
    <row r="407" ht="36" customHeight="1" spans="1:7">
      <c r="A407" s="439" t="s">
        <v>783</v>
      </c>
      <c r="B407" s="303" t="s">
        <v>784</v>
      </c>
      <c r="C407" s="306">
        <v>0</v>
      </c>
      <c r="D407" s="306">
        <v>0</v>
      </c>
      <c r="E407" s="316" t="str">
        <f t="shared" si="21"/>
        <v/>
      </c>
      <c r="F407" s="285" t="str">
        <f t="shared" si="22"/>
        <v>否</v>
      </c>
      <c r="G407" s="162" t="str">
        <f t="shared" si="23"/>
        <v>项</v>
      </c>
    </row>
    <row r="408" ht="36" customHeight="1" spans="1:7">
      <c r="A408" s="439" t="s">
        <v>785</v>
      </c>
      <c r="B408" s="303" t="s">
        <v>786</v>
      </c>
      <c r="C408" s="306">
        <v>2865</v>
      </c>
      <c r="D408" s="306">
        <v>1879</v>
      </c>
      <c r="E408" s="316">
        <f t="shared" si="21"/>
        <v>-0.344</v>
      </c>
      <c r="F408" s="285" t="str">
        <f t="shared" si="22"/>
        <v>是</v>
      </c>
      <c r="G408" s="162" t="str">
        <f t="shared" si="23"/>
        <v>项</v>
      </c>
    </row>
    <row r="409" ht="36" customHeight="1" spans="1:7">
      <c r="A409" s="439" t="s">
        <v>787</v>
      </c>
      <c r="B409" s="303" t="s">
        <v>788</v>
      </c>
      <c r="C409" s="306">
        <v>0</v>
      </c>
      <c r="D409" s="306">
        <v>0</v>
      </c>
      <c r="E409" s="316" t="str">
        <f t="shared" si="21"/>
        <v/>
      </c>
      <c r="F409" s="285" t="str">
        <f t="shared" si="22"/>
        <v>否</v>
      </c>
      <c r="G409" s="162" t="str">
        <f t="shared" si="23"/>
        <v>项</v>
      </c>
    </row>
    <row r="410" ht="36" customHeight="1" spans="1:7">
      <c r="A410" s="439" t="s">
        <v>789</v>
      </c>
      <c r="B410" s="303" t="s">
        <v>790</v>
      </c>
      <c r="C410" s="306">
        <v>0</v>
      </c>
      <c r="D410" s="306">
        <v>0</v>
      </c>
      <c r="E410" s="316" t="str">
        <f t="shared" si="21"/>
        <v/>
      </c>
      <c r="F410" s="285" t="str">
        <f t="shared" si="22"/>
        <v>否</v>
      </c>
      <c r="G410" s="162" t="str">
        <f t="shared" si="23"/>
        <v>项</v>
      </c>
    </row>
    <row r="411" ht="36" customHeight="1" spans="1:7">
      <c r="A411" s="439" t="s">
        <v>791</v>
      </c>
      <c r="B411" s="303" t="s">
        <v>792</v>
      </c>
      <c r="C411" s="306">
        <v>0</v>
      </c>
      <c r="D411" s="306">
        <v>0</v>
      </c>
      <c r="E411" s="316" t="str">
        <f t="shared" si="21"/>
        <v/>
      </c>
      <c r="F411" s="285" t="str">
        <f t="shared" si="22"/>
        <v>否</v>
      </c>
      <c r="G411" s="162" t="str">
        <f t="shared" si="23"/>
        <v>项</v>
      </c>
    </row>
    <row r="412" ht="36" customHeight="1" spans="1:7">
      <c r="A412" s="438" t="s">
        <v>793</v>
      </c>
      <c r="B412" s="301" t="s">
        <v>794</v>
      </c>
      <c r="C412" s="306">
        <v>987</v>
      </c>
      <c r="D412" s="306">
        <v>617</v>
      </c>
      <c r="E412" s="316">
        <f t="shared" si="21"/>
        <v>-0.375</v>
      </c>
      <c r="F412" s="285" t="str">
        <f t="shared" si="22"/>
        <v>是</v>
      </c>
      <c r="G412" s="162" t="str">
        <f t="shared" si="23"/>
        <v>款</v>
      </c>
    </row>
    <row r="413" s="430" customFormat="1" ht="36" customHeight="1" spans="1:7">
      <c r="A413" s="439" t="s">
        <v>795</v>
      </c>
      <c r="B413" s="303" t="s">
        <v>796</v>
      </c>
      <c r="C413" s="306">
        <v>0</v>
      </c>
      <c r="D413" s="306">
        <v>0</v>
      </c>
      <c r="E413" s="316" t="str">
        <f t="shared" si="21"/>
        <v/>
      </c>
      <c r="F413" s="285" t="str">
        <f t="shared" si="22"/>
        <v>否</v>
      </c>
      <c r="G413" s="162" t="str">
        <f t="shared" si="23"/>
        <v>项</v>
      </c>
    </row>
    <row r="414" ht="36" customHeight="1" spans="1:7">
      <c r="A414" s="439" t="s">
        <v>797</v>
      </c>
      <c r="B414" s="303" t="s">
        <v>798</v>
      </c>
      <c r="C414" s="306">
        <v>0</v>
      </c>
      <c r="D414" s="306">
        <v>0</v>
      </c>
      <c r="E414" s="316" t="str">
        <f t="shared" si="21"/>
        <v/>
      </c>
      <c r="F414" s="285" t="str">
        <f t="shared" si="22"/>
        <v>否</v>
      </c>
      <c r="G414" s="162" t="str">
        <f t="shared" si="23"/>
        <v>项</v>
      </c>
    </row>
    <row r="415" ht="36" customHeight="1" spans="1:7">
      <c r="A415" s="439" t="s">
        <v>799</v>
      </c>
      <c r="B415" s="303" t="s">
        <v>800</v>
      </c>
      <c r="C415" s="306">
        <v>0</v>
      </c>
      <c r="D415" s="306">
        <v>0</v>
      </c>
      <c r="E415" s="316" t="str">
        <f t="shared" si="21"/>
        <v/>
      </c>
      <c r="F415" s="285" t="str">
        <f t="shared" si="22"/>
        <v>否</v>
      </c>
      <c r="G415" s="162" t="str">
        <f t="shared" si="23"/>
        <v>项</v>
      </c>
    </row>
    <row r="416" s="430" customFormat="1" ht="36" customHeight="1" spans="1:7">
      <c r="A416" s="439" t="s">
        <v>801</v>
      </c>
      <c r="B416" s="303" t="s">
        <v>802</v>
      </c>
      <c r="C416" s="306">
        <v>0</v>
      </c>
      <c r="D416" s="306">
        <v>0</v>
      </c>
      <c r="E416" s="316" t="str">
        <f t="shared" si="21"/>
        <v/>
      </c>
      <c r="F416" s="285" t="str">
        <f t="shared" si="22"/>
        <v>否</v>
      </c>
      <c r="G416" s="162" t="str">
        <f t="shared" si="23"/>
        <v>项</v>
      </c>
    </row>
    <row r="417" ht="36" customHeight="1" spans="1:7">
      <c r="A417" s="439" t="s">
        <v>803</v>
      </c>
      <c r="B417" s="303" t="s">
        <v>804</v>
      </c>
      <c r="C417" s="306">
        <v>1</v>
      </c>
      <c r="D417" s="306">
        <v>0</v>
      </c>
      <c r="E417" s="316">
        <f t="shared" si="21"/>
        <v>-1</v>
      </c>
      <c r="F417" s="285" t="str">
        <f t="shared" si="22"/>
        <v>是</v>
      </c>
      <c r="G417" s="162" t="str">
        <f t="shared" si="23"/>
        <v>项</v>
      </c>
    </row>
    <row r="418" ht="36" customHeight="1" spans="1:7">
      <c r="A418" s="439" t="s">
        <v>805</v>
      </c>
      <c r="B418" s="303" t="s">
        <v>806</v>
      </c>
      <c r="C418" s="306">
        <v>986</v>
      </c>
      <c r="D418" s="306">
        <v>617</v>
      </c>
      <c r="E418" s="316">
        <f t="shared" si="21"/>
        <v>-0.374</v>
      </c>
      <c r="F418" s="285" t="str">
        <f t="shared" si="22"/>
        <v>是</v>
      </c>
      <c r="G418" s="162" t="str">
        <f t="shared" si="23"/>
        <v>项</v>
      </c>
    </row>
    <row r="419" ht="36" customHeight="1" spans="1:7">
      <c r="A419" s="438" t="s">
        <v>807</v>
      </c>
      <c r="B419" s="301" t="s">
        <v>808</v>
      </c>
      <c r="C419" s="306">
        <v>896</v>
      </c>
      <c r="D419" s="306">
        <v>431</v>
      </c>
      <c r="E419" s="316">
        <f t="shared" si="21"/>
        <v>-0.519</v>
      </c>
      <c r="F419" s="285" t="str">
        <f t="shared" si="22"/>
        <v>是</v>
      </c>
      <c r="G419" s="162" t="str">
        <f t="shared" si="23"/>
        <v>款</v>
      </c>
    </row>
    <row r="420" ht="36" customHeight="1" spans="1:7">
      <c r="A420" s="305">
        <v>2059999</v>
      </c>
      <c r="B420" s="303" t="s">
        <v>809</v>
      </c>
      <c r="C420" s="306">
        <v>896</v>
      </c>
      <c r="D420" s="306">
        <v>431</v>
      </c>
      <c r="E420" s="316">
        <f t="shared" si="21"/>
        <v>-0.519</v>
      </c>
      <c r="F420" s="285" t="str">
        <f t="shared" si="22"/>
        <v>是</v>
      </c>
      <c r="G420" s="162" t="str">
        <f t="shared" si="23"/>
        <v>项</v>
      </c>
    </row>
    <row r="421" ht="36" customHeight="1" spans="1:7">
      <c r="A421" s="443" t="s">
        <v>810</v>
      </c>
      <c r="B421" s="444" t="s">
        <v>521</v>
      </c>
      <c r="C421" s="445"/>
      <c r="D421" s="445"/>
      <c r="E421" s="316" t="str">
        <f t="shared" si="21"/>
        <v/>
      </c>
      <c r="F421" s="285" t="str">
        <f t="shared" si="22"/>
        <v>否</v>
      </c>
      <c r="G421" s="162" t="str">
        <f t="shared" si="23"/>
        <v>项</v>
      </c>
    </row>
    <row r="422" ht="36" customHeight="1" spans="1:7">
      <c r="A422" s="443" t="s">
        <v>811</v>
      </c>
      <c r="B422" s="444" t="s">
        <v>812</v>
      </c>
      <c r="C422" s="445"/>
      <c r="D422" s="445"/>
      <c r="E422" s="316" t="str">
        <f t="shared" si="21"/>
        <v/>
      </c>
      <c r="F422" s="285" t="str">
        <f t="shared" si="22"/>
        <v>否</v>
      </c>
      <c r="G422" s="162" t="str">
        <f t="shared" si="23"/>
        <v>项</v>
      </c>
    </row>
    <row r="423" ht="36" customHeight="1" spans="1:7">
      <c r="A423" s="438" t="s">
        <v>81</v>
      </c>
      <c r="B423" s="301" t="s">
        <v>82</v>
      </c>
      <c r="C423" s="306">
        <v>32535</v>
      </c>
      <c r="D423" s="306">
        <v>3442</v>
      </c>
      <c r="E423" s="316">
        <f t="shared" si="21"/>
        <v>-0.894</v>
      </c>
      <c r="F423" s="285" t="str">
        <f t="shared" si="22"/>
        <v>是</v>
      </c>
      <c r="G423" s="162" t="str">
        <f t="shared" si="23"/>
        <v>类</v>
      </c>
    </row>
    <row r="424" ht="36" customHeight="1" spans="1:7">
      <c r="A424" s="438" t="s">
        <v>813</v>
      </c>
      <c r="B424" s="301" t="s">
        <v>814</v>
      </c>
      <c r="C424" s="306">
        <v>863</v>
      </c>
      <c r="D424" s="306">
        <v>847</v>
      </c>
      <c r="E424" s="316">
        <f t="shared" si="21"/>
        <v>-0.019</v>
      </c>
      <c r="F424" s="285" t="str">
        <f t="shared" si="22"/>
        <v>是</v>
      </c>
      <c r="G424" s="162" t="str">
        <f t="shared" si="23"/>
        <v>款</v>
      </c>
    </row>
    <row r="425" ht="36" customHeight="1" spans="1:7">
      <c r="A425" s="439" t="s">
        <v>815</v>
      </c>
      <c r="B425" s="303" t="s">
        <v>141</v>
      </c>
      <c r="C425" s="306">
        <v>764</v>
      </c>
      <c r="D425" s="306">
        <v>675</v>
      </c>
      <c r="E425" s="316">
        <f t="shared" si="21"/>
        <v>-0.116</v>
      </c>
      <c r="F425" s="285" t="str">
        <f t="shared" si="22"/>
        <v>是</v>
      </c>
      <c r="G425" s="162" t="str">
        <f t="shared" si="23"/>
        <v>项</v>
      </c>
    </row>
    <row r="426" ht="36" customHeight="1" spans="1:7">
      <c r="A426" s="439" t="s">
        <v>816</v>
      </c>
      <c r="B426" s="303" t="s">
        <v>143</v>
      </c>
      <c r="C426" s="306">
        <v>99</v>
      </c>
      <c r="D426" s="306">
        <v>172</v>
      </c>
      <c r="E426" s="316">
        <f t="shared" si="21"/>
        <v>0.737</v>
      </c>
      <c r="F426" s="285" t="str">
        <f t="shared" si="22"/>
        <v>是</v>
      </c>
      <c r="G426" s="162" t="str">
        <f t="shared" si="23"/>
        <v>项</v>
      </c>
    </row>
    <row r="427" ht="36" customHeight="1" spans="1:7">
      <c r="A427" s="439" t="s">
        <v>817</v>
      </c>
      <c r="B427" s="303" t="s">
        <v>145</v>
      </c>
      <c r="C427" s="306">
        <v>0</v>
      </c>
      <c r="D427" s="306">
        <v>0</v>
      </c>
      <c r="E427" s="316" t="str">
        <f t="shared" si="21"/>
        <v/>
      </c>
      <c r="F427" s="285" t="str">
        <f t="shared" si="22"/>
        <v>否</v>
      </c>
      <c r="G427" s="162" t="str">
        <f t="shared" si="23"/>
        <v>项</v>
      </c>
    </row>
    <row r="428" ht="36" customHeight="1" spans="1:7">
      <c r="A428" s="439" t="s">
        <v>818</v>
      </c>
      <c r="B428" s="303" t="s">
        <v>819</v>
      </c>
      <c r="C428" s="306">
        <v>0</v>
      </c>
      <c r="D428" s="306">
        <v>0</v>
      </c>
      <c r="E428" s="316" t="str">
        <f t="shared" si="21"/>
        <v/>
      </c>
      <c r="F428" s="285" t="str">
        <f t="shared" si="22"/>
        <v>否</v>
      </c>
      <c r="G428" s="162" t="str">
        <f t="shared" si="23"/>
        <v>项</v>
      </c>
    </row>
    <row r="429" ht="36" customHeight="1" spans="1:7">
      <c r="A429" s="438" t="s">
        <v>820</v>
      </c>
      <c r="B429" s="301" t="s">
        <v>821</v>
      </c>
      <c r="C429" s="306">
        <v>141</v>
      </c>
      <c r="D429" s="306">
        <v>49</v>
      </c>
      <c r="E429" s="316">
        <f t="shared" si="21"/>
        <v>-0.652</v>
      </c>
      <c r="F429" s="285" t="str">
        <f t="shared" si="22"/>
        <v>是</v>
      </c>
      <c r="G429" s="162" t="str">
        <f t="shared" si="23"/>
        <v>款</v>
      </c>
    </row>
    <row r="430" ht="36" customHeight="1" spans="1:7">
      <c r="A430" s="439" t="s">
        <v>822</v>
      </c>
      <c r="B430" s="303" t="s">
        <v>823</v>
      </c>
      <c r="C430" s="306">
        <v>0</v>
      </c>
      <c r="D430" s="306">
        <v>0</v>
      </c>
      <c r="E430" s="316" t="str">
        <f t="shared" si="21"/>
        <v/>
      </c>
      <c r="F430" s="285" t="str">
        <f t="shared" si="22"/>
        <v>否</v>
      </c>
      <c r="G430" s="162" t="str">
        <f t="shared" si="23"/>
        <v>项</v>
      </c>
    </row>
    <row r="431" ht="36" customHeight="1" spans="1:7">
      <c r="A431" s="439" t="s">
        <v>824</v>
      </c>
      <c r="B431" s="303" t="s">
        <v>825</v>
      </c>
      <c r="C431" s="306">
        <v>0</v>
      </c>
      <c r="D431" s="306">
        <v>0</v>
      </c>
      <c r="E431" s="316" t="str">
        <f t="shared" si="21"/>
        <v/>
      </c>
      <c r="F431" s="285" t="str">
        <f t="shared" si="22"/>
        <v>否</v>
      </c>
      <c r="G431" s="162" t="str">
        <f t="shared" si="23"/>
        <v>项</v>
      </c>
    </row>
    <row r="432" ht="36" customHeight="1" spans="1:7">
      <c r="A432" s="439" t="s">
        <v>826</v>
      </c>
      <c r="B432" s="303" t="s">
        <v>827</v>
      </c>
      <c r="C432" s="306">
        <v>0</v>
      </c>
      <c r="D432" s="306">
        <v>0</v>
      </c>
      <c r="E432" s="316" t="str">
        <f t="shared" si="21"/>
        <v/>
      </c>
      <c r="F432" s="285" t="str">
        <f t="shared" si="22"/>
        <v>否</v>
      </c>
      <c r="G432" s="162" t="str">
        <f t="shared" si="23"/>
        <v>项</v>
      </c>
    </row>
    <row r="433" ht="36" customHeight="1" spans="1:7">
      <c r="A433" s="439" t="s">
        <v>828</v>
      </c>
      <c r="B433" s="303" t="s">
        <v>829</v>
      </c>
      <c r="C433" s="306">
        <v>0</v>
      </c>
      <c r="D433" s="306">
        <v>0</v>
      </c>
      <c r="E433" s="316" t="str">
        <f t="shared" si="21"/>
        <v/>
      </c>
      <c r="F433" s="285" t="str">
        <f t="shared" si="22"/>
        <v>否</v>
      </c>
      <c r="G433" s="162" t="str">
        <f t="shared" si="23"/>
        <v>项</v>
      </c>
    </row>
    <row r="434" ht="36" customHeight="1" spans="1:7">
      <c r="A434" s="439" t="s">
        <v>830</v>
      </c>
      <c r="B434" s="303" t="s">
        <v>831</v>
      </c>
      <c r="C434" s="306">
        <v>0</v>
      </c>
      <c r="D434" s="306">
        <v>0</v>
      </c>
      <c r="E434" s="316" t="str">
        <f t="shared" si="21"/>
        <v/>
      </c>
      <c r="F434" s="285" t="str">
        <f t="shared" si="22"/>
        <v>否</v>
      </c>
      <c r="G434" s="162" t="str">
        <f t="shared" si="23"/>
        <v>项</v>
      </c>
    </row>
    <row r="435" ht="36" customHeight="1" spans="1:7">
      <c r="A435" s="439" t="s">
        <v>832</v>
      </c>
      <c r="B435" s="303" t="s">
        <v>833</v>
      </c>
      <c r="C435" s="306">
        <v>0</v>
      </c>
      <c r="D435" s="306">
        <v>0</v>
      </c>
      <c r="E435" s="316" t="str">
        <f t="shared" si="21"/>
        <v/>
      </c>
      <c r="F435" s="285" t="str">
        <f t="shared" si="22"/>
        <v>否</v>
      </c>
      <c r="G435" s="162" t="str">
        <f t="shared" si="23"/>
        <v>项</v>
      </c>
    </row>
    <row r="436" ht="36" customHeight="1" spans="1:7">
      <c r="A436" s="442">
        <v>2060208</v>
      </c>
      <c r="B436" s="449" t="s">
        <v>834</v>
      </c>
      <c r="C436" s="306">
        <v>141</v>
      </c>
      <c r="D436" s="306">
        <v>49</v>
      </c>
      <c r="E436" s="316">
        <f t="shared" si="21"/>
        <v>-0.652</v>
      </c>
      <c r="F436" s="285" t="str">
        <f t="shared" si="22"/>
        <v>是</v>
      </c>
      <c r="G436" s="162" t="str">
        <f t="shared" si="23"/>
        <v>项</v>
      </c>
    </row>
    <row r="437" ht="36" customHeight="1" spans="1:7">
      <c r="A437" s="439" t="s">
        <v>835</v>
      </c>
      <c r="B437" s="303" t="s">
        <v>836</v>
      </c>
      <c r="C437" s="306">
        <v>0</v>
      </c>
      <c r="D437" s="306">
        <v>0</v>
      </c>
      <c r="E437" s="316" t="str">
        <f t="shared" si="21"/>
        <v/>
      </c>
      <c r="F437" s="285" t="str">
        <f t="shared" si="22"/>
        <v>否</v>
      </c>
      <c r="G437" s="162" t="str">
        <f t="shared" si="23"/>
        <v>项</v>
      </c>
    </row>
    <row r="438" ht="36" customHeight="1" spans="1:7">
      <c r="A438" s="438" t="s">
        <v>837</v>
      </c>
      <c r="B438" s="301" t="s">
        <v>838</v>
      </c>
      <c r="C438" s="306">
        <v>881</v>
      </c>
      <c r="D438" s="306">
        <v>927</v>
      </c>
      <c r="E438" s="316">
        <f t="shared" si="21"/>
        <v>0.052</v>
      </c>
      <c r="F438" s="285" t="str">
        <f t="shared" si="22"/>
        <v>是</v>
      </c>
      <c r="G438" s="162" t="str">
        <f t="shared" si="23"/>
        <v>款</v>
      </c>
    </row>
    <row r="439" ht="36" customHeight="1" spans="1:7">
      <c r="A439" s="439" t="s">
        <v>839</v>
      </c>
      <c r="B439" s="303" t="s">
        <v>823</v>
      </c>
      <c r="C439" s="306">
        <v>117</v>
      </c>
      <c r="D439" s="306">
        <v>133</v>
      </c>
      <c r="E439" s="316">
        <f t="shared" si="21"/>
        <v>0.137</v>
      </c>
      <c r="F439" s="285" t="str">
        <f t="shared" si="22"/>
        <v>是</v>
      </c>
      <c r="G439" s="162" t="str">
        <f t="shared" si="23"/>
        <v>项</v>
      </c>
    </row>
    <row r="440" ht="36" customHeight="1" spans="1:7">
      <c r="A440" s="439" t="s">
        <v>840</v>
      </c>
      <c r="B440" s="303" t="s">
        <v>841</v>
      </c>
      <c r="C440" s="306">
        <v>764</v>
      </c>
      <c r="D440" s="306">
        <v>794</v>
      </c>
      <c r="E440" s="316">
        <f t="shared" si="21"/>
        <v>0.039</v>
      </c>
      <c r="F440" s="285" t="str">
        <f t="shared" si="22"/>
        <v>是</v>
      </c>
      <c r="G440" s="162" t="str">
        <f t="shared" si="23"/>
        <v>项</v>
      </c>
    </row>
    <row r="441" ht="36" customHeight="1" spans="1:7">
      <c r="A441" s="439" t="s">
        <v>842</v>
      </c>
      <c r="B441" s="303" t="s">
        <v>843</v>
      </c>
      <c r="C441" s="306">
        <v>0</v>
      </c>
      <c r="D441" s="306">
        <v>0</v>
      </c>
      <c r="E441" s="316" t="str">
        <f t="shared" si="21"/>
        <v/>
      </c>
      <c r="F441" s="285" t="str">
        <f t="shared" si="22"/>
        <v>否</v>
      </c>
      <c r="G441" s="162" t="str">
        <f t="shared" si="23"/>
        <v>项</v>
      </c>
    </row>
    <row r="442" ht="36" customHeight="1" spans="1:7">
      <c r="A442" s="439" t="s">
        <v>844</v>
      </c>
      <c r="B442" s="303" t="s">
        <v>845</v>
      </c>
      <c r="C442" s="306">
        <v>0</v>
      </c>
      <c r="D442" s="306">
        <v>0</v>
      </c>
      <c r="E442" s="316" t="str">
        <f t="shared" si="21"/>
        <v/>
      </c>
      <c r="F442" s="285" t="str">
        <f t="shared" si="22"/>
        <v>否</v>
      </c>
      <c r="G442" s="162" t="str">
        <f t="shared" si="23"/>
        <v>项</v>
      </c>
    </row>
    <row r="443" ht="36" customHeight="1" spans="1:7">
      <c r="A443" s="439" t="s">
        <v>846</v>
      </c>
      <c r="B443" s="303" t="s">
        <v>847</v>
      </c>
      <c r="C443" s="306">
        <v>0</v>
      </c>
      <c r="D443" s="306">
        <v>0</v>
      </c>
      <c r="E443" s="316" t="str">
        <f t="shared" si="21"/>
        <v/>
      </c>
      <c r="F443" s="285" t="str">
        <f t="shared" si="22"/>
        <v>否</v>
      </c>
      <c r="G443" s="162" t="str">
        <f t="shared" si="23"/>
        <v>项</v>
      </c>
    </row>
    <row r="444" ht="36" customHeight="1" spans="1:7">
      <c r="A444" s="438" t="s">
        <v>848</v>
      </c>
      <c r="B444" s="301" t="s">
        <v>849</v>
      </c>
      <c r="C444" s="306">
        <v>676</v>
      </c>
      <c r="D444" s="306">
        <v>413</v>
      </c>
      <c r="E444" s="316">
        <f t="shared" si="21"/>
        <v>-0.389</v>
      </c>
      <c r="F444" s="285" t="str">
        <f t="shared" si="22"/>
        <v>是</v>
      </c>
      <c r="G444" s="162" t="str">
        <f t="shared" si="23"/>
        <v>款</v>
      </c>
    </row>
    <row r="445" ht="36" customHeight="1" spans="1:7">
      <c r="A445" s="439" t="s">
        <v>850</v>
      </c>
      <c r="B445" s="303" t="s">
        <v>823</v>
      </c>
      <c r="C445" s="306">
        <v>161</v>
      </c>
      <c r="D445" s="306">
        <v>173</v>
      </c>
      <c r="E445" s="316">
        <f t="shared" si="21"/>
        <v>0.075</v>
      </c>
      <c r="F445" s="285" t="str">
        <f t="shared" si="22"/>
        <v>是</v>
      </c>
      <c r="G445" s="162" t="str">
        <f t="shared" si="23"/>
        <v>项</v>
      </c>
    </row>
    <row r="446" ht="36" customHeight="1" spans="1:7">
      <c r="A446" s="439" t="s">
        <v>851</v>
      </c>
      <c r="B446" s="303" t="s">
        <v>852</v>
      </c>
      <c r="C446" s="306">
        <v>0</v>
      </c>
      <c r="D446" s="306">
        <v>0</v>
      </c>
      <c r="E446" s="316" t="str">
        <f t="shared" si="21"/>
        <v/>
      </c>
      <c r="F446" s="285" t="str">
        <f t="shared" si="22"/>
        <v>否</v>
      </c>
      <c r="G446" s="162" t="str">
        <f t="shared" si="23"/>
        <v>项</v>
      </c>
    </row>
    <row r="447" ht="36" customHeight="1" spans="1:7">
      <c r="A447" s="450">
        <v>2060405</v>
      </c>
      <c r="B447" s="303" t="s">
        <v>853</v>
      </c>
      <c r="C447" s="306">
        <v>0</v>
      </c>
      <c r="D447" s="306">
        <v>0</v>
      </c>
      <c r="E447" s="316" t="str">
        <f t="shared" si="21"/>
        <v/>
      </c>
      <c r="F447" s="285" t="str">
        <f t="shared" si="22"/>
        <v>否</v>
      </c>
      <c r="G447" s="162" t="str">
        <f t="shared" si="23"/>
        <v>项</v>
      </c>
    </row>
    <row r="448" ht="36" customHeight="1" spans="1:7">
      <c r="A448" s="439" t="s">
        <v>854</v>
      </c>
      <c r="B448" s="303" t="s">
        <v>855</v>
      </c>
      <c r="C448" s="306">
        <v>515</v>
      </c>
      <c r="D448" s="306">
        <v>240</v>
      </c>
      <c r="E448" s="316">
        <f t="shared" si="21"/>
        <v>-0.534</v>
      </c>
      <c r="F448" s="285" t="str">
        <f t="shared" si="22"/>
        <v>是</v>
      </c>
      <c r="G448" s="162" t="str">
        <f t="shared" si="23"/>
        <v>项</v>
      </c>
    </row>
    <row r="449" ht="36" customHeight="1" spans="1:7">
      <c r="A449" s="438" t="s">
        <v>856</v>
      </c>
      <c r="B449" s="301" t="s">
        <v>857</v>
      </c>
      <c r="C449" s="306">
        <v>0</v>
      </c>
      <c r="D449" s="306">
        <v>0</v>
      </c>
      <c r="E449" s="316" t="str">
        <f t="shared" si="21"/>
        <v/>
      </c>
      <c r="F449" s="285" t="str">
        <f t="shared" si="22"/>
        <v>否</v>
      </c>
      <c r="G449" s="162" t="str">
        <f t="shared" si="23"/>
        <v>款</v>
      </c>
    </row>
    <row r="450" ht="36" customHeight="1" spans="1:7">
      <c r="A450" s="439" t="s">
        <v>858</v>
      </c>
      <c r="B450" s="303" t="s">
        <v>823</v>
      </c>
      <c r="C450" s="306">
        <v>0</v>
      </c>
      <c r="D450" s="306">
        <v>0</v>
      </c>
      <c r="E450" s="316" t="str">
        <f t="shared" si="21"/>
        <v/>
      </c>
      <c r="F450" s="285" t="str">
        <f t="shared" si="22"/>
        <v>否</v>
      </c>
      <c r="G450" s="162" t="str">
        <f t="shared" si="23"/>
        <v>项</v>
      </c>
    </row>
    <row r="451" ht="36" customHeight="1" spans="1:7">
      <c r="A451" s="439" t="s">
        <v>859</v>
      </c>
      <c r="B451" s="303" t="s">
        <v>860</v>
      </c>
      <c r="C451" s="306">
        <v>0</v>
      </c>
      <c r="D451" s="306">
        <v>0</v>
      </c>
      <c r="E451" s="316" t="str">
        <f t="shared" si="21"/>
        <v/>
      </c>
      <c r="F451" s="285" t="str">
        <f t="shared" si="22"/>
        <v>否</v>
      </c>
      <c r="G451" s="162" t="str">
        <f t="shared" si="23"/>
        <v>项</v>
      </c>
    </row>
    <row r="452" ht="36" customHeight="1" spans="1:7">
      <c r="A452" s="439" t="s">
        <v>861</v>
      </c>
      <c r="B452" s="303" t="s">
        <v>862</v>
      </c>
      <c r="C452" s="306">
        <v>0</v>
      </c>
      <c r="D452" s="306">
        <v>0</v>
      </c>
      <c r="E452" s="316" t="str">
        <f t="shared" ref="E452:E515" si="24">IF(C452&gt;0,D452/C452-1,IF(C452&lt;0,-(D452/C452-1),""))</f>
        <v/>
      </c>
      <c r="F452" s="285" t="str">
        <f t="shared" ref="F452:F515" si="25">IF(LEN(A452)=3,"是",IF(B452&lt;&gt;"",IF(SUM(C452:D452)&lt;&gt;0,"是","否"),"是"))</f>
        <v>否</v>
      </c>
      <c r="G452" s="162" t="str">
        <f t="shared" ref="G452:G515" si="26">IF(LEN(A452)=3,"类",IF(LEN(A452)=5,"款","项"))</f>
        <v>项</v>
      </c>
    </row>
    <row r="453" ht="36" customHeight="1" spans="1:7">
      <c r="A453" s="439" t="s">
        <v>863</v>
      </c>
      <c r="B453" s="303" t="s">
        <v>864</v>
      </c>
      <c r="C453" s="306">
        <v>0</v>
      </c>
      <c r="D453" s="306">
        <v>0</v>
      </c>
      <c r="E453" s="316" t="str">
        <f t="shared" si="24"/>
        <v/>
      </c>
      <c r="F453" s="285" t="str">
        <f t="shared" si="25"/>
        <v>否</v>
      </c>
      <c r="G453" s="162" t="str">
        <f t="shared" si="26"/>
        <v>项</v>
      </c>
    </row>
    <row r="454" ht="36" customHeight="1" spans="1:7">
      <c r="A454" s="438" t="s">
        <v>865</v>
      </c>
      <c r="B454" s="301" t="s">
        <v>866</v>
      </c>
      <c r="C454" s="306">
        <v>264</v>
      </c>
      <c r="D454" s="306">
        <v>250</v>
      </c>
      <c r="E454" s="316">
        <f t="shared" si="24"/>
        <v>-0.053</v>
      </c>
      <c r="F454" s="285" t="str">
        <f t="shared" si="25"/>
        <v>是</v>
      </c>
      <c r="G454" s="162" t="str">
        <f t="shared" si="26"/>
        <v>款</v>
      </c>
    </row>
    <row r="455" ht="36" customHeight="1" spans="1:7">
      <c r="A455" s="439" t="s">
        <v>867</v>
      </c>
      <c r="B455" s="303" t="s">
        <v>868</v>
      </c>
      <c r="C455" s="306">
        <v>264</v>
      </c>
      <c r="D455" s="306">
        <v>242</v>
      </c>
      <c r="E455" s="316">
        <f t="shared" si="24"/>
        <v>-0.083</v>
      </c>
      <c r="F455" s="285" t="str">
        <f t="shared" si="25"/>
        <v>是</v>
      </c>
      <c r="G455" s="162" t="str">
        <f t="shared" si="26"/>
        <v>项</v>
      </c>
    </row>
    <row r="456" ht="36" customHeight="1" spans="1:7">
      <c r="A456" s="439" t="s">
        <v>869</v>
      </c>
      <c r="B456" s="303" t="s">
        <v>870</v>
      </c>
      <c r="C456" s="306">
        <v>0</v>
      </c>
      <c r="D456" s="306">
        <v>8</v>
      </c>
      <c r="E456" s="316" t="str">
        <f t="shared" si="24"/>
        <v/>
      </c>
      <c r="F456" s="285" t="str">
        <f t="shared" si="25"/>
        <v>是</v>
      </c>
      <c r="G456" s="162" t="str">
        <f t="shared" si="26"/>
        <v>项</v>
      </c>
    </row>
    <row r="457" ht="36" customHeight="1" spans="1:7">
      <c r="A457" s="439" t="s">
        <v>871</v>
      </c>
      <c r="B457" s="303" t="s">
        <v>872</v>
      </c>
      <c r="C457" s="306">
        <v>0</v>
      </c>
      <c r="D457" s="306">
        <v>0</v>
      </c>
      <c r="E457" s="316" t="str">
        <f t="shared" si="24"/>
        <v/>
      </c>
      <c r="F457" s="285" t="str">
        <f t="shared" si="25"/>
        <v>否</v>
      </c>
      <c r="G457" s="162" t="str">
        <f t="shared" si="26"/>
        <v>项</v>
      </c>
    </row>
    <row r="458" ht="36" customHeight="1" spans="1:7">
      <c r="A458" s="439" t="s">
        <v>873</v>
      </c>
      <c r="B458" s="303" t="s">
        <v>874</v>
      </c>
      <c r="C458" s="306">
        <v>0</v>
      </c>
      <c r="D458" s="306">
        <v>0</v>
      </c>
      <c r="E458" s="316" t="str">
        <f t="shared" si="24"/>
        <v/>
      </c>
      <c r="F458" s="285" t="str">
        <f t="shared" si="25"/>
        <v>否</v>
      </c>
      <c r="G458" s="162" t="str">
        <f t="shared" si="26"/>
        <v>项</v>
      </c>
    </row>
    <row r="459" ht="36" customHeight="1" spans="1:7">
      <c r="A459" s="438" t="s">
        <v>875</v>
      </c>
      <c r="B459" s="301" t="s">
        <v>876</v>
      </c>
      <c r="C459" s="306">
        <v>128</v>
      </c>
      <c r="D459" s="306">
        <v>83</v>
      </c>
      <c r="E459" s="316">
        <f t="shared" si="24"/>
        <v>-0.352</v>
      </c>
      <c r="F459" s="285" t="str">
        <f t="shared" si="25"/>
        <v>是</v>
      </c>
      <c r="G459" s="162" t="str">
        <f t="shared" si="26"/>
        <v>款</v>
      </c>
    </row>
    <row r="460" ht="36" customHeight="1" spans="1:7">
      <c r="A460" s="439" t="s">
        <v>877</v>
      </c>
      <c r="B460" s="303" t="s">
        <v>823</v>
      </c>
      <c r="C460" s="306">
        <v>0</v>
      </c>
      <c r="D460" s="306">
        <v>0</v>
      </c>
      <c r="E460" s="316" t="str">
        <f t="shared" si="24"/>
        <v/>
      </c>
      <c r="F460" s="285" t="str">
        <f t="shared" si="25"/>
        <v>否</v>
      </c>
      <c r="G460" s="162" t="str">
        <f t="shared" si="26"/>
        <v>项</v>
      </c>
    </row>
    <row r="461" ht="36" customHeight="1" spans="1:7">
      <c r="A461" s="439" t="s">
        <v>878</v>
      </c>
      <c r="B461" s="303" t="s">
        <v>879</v>
      </c>
      <c r="C461" s="306">
        <v>57</v>
      </c>
      <c r="D461" s="306">
        <v>24</v>
      </c>
      <c r="E461" s="316">
        <f t="shared" si="24"/>
        <v>-0.579</v>
      </c>
      <c r="F461" s="285" t="str">
        <f t="shared" si="25"/>
        <v>是</v>
      </c>
      <c r="G461" s="162" t="str">
        <f t="shared" si="26"/>
        <v>项</v>
      </c>
    </row>
    <row r="462" ht="36" customHeight="1" spans="1:7">
      <c r="A462" s="439" t="s">
        <v>880</v>
      </c>
      <c r="B462" s="303" t="s">
        <v>881</v>
      </c>
      <c r="C462" s="306">
        <v>0</v>
      </c>
      <c r="D462" s="306">
        <v>0</v>
      </c>
      <c r="E462" s="316" t="str">
        <f t="shared" si="24"/>
        <v/>
      </c>
      <c r="F462" s="285" t="str">
        <f t="shared" si="25"/>
        <v>否</v>
      </c>
      <c r="G462" s="162" t="str">
        <f t="shared" si="26"/>
        <v>项</v>
      </c>
    </row>
    <row r="463" ht="36" customHeight="1" spans="1:7">
      <c r="A463" s="439" t="s">
        <v>882</v>
      </c>
      <c r="B463" s="303" t="s">
        <v>883</v>
      </c>
      <c r="C463" s="306">
        <v>23</v>
      </c>
      <c r="D463" s="306">
        <v>9</v>
      </c>
      <c r="E463" s="316">
        <f t="shared" si="24"/>
        <v>-0.609</v>
      </c>
      <c r="F463" s="285" t="str">
        <f t="shared" si="25"/>
        <v>是</v>
      </c>
      <c r="G463" s="162" t="str">
        <f t="shared" si="26"/>
        <v>项</v>
      </c>
    </row>
    <row r="464" ht="36" customHeight="1" spans="1:7">
      <c r="A464" s="439" t="s">
        <v>884</v>
      </c>
      <c r="B464" s="303" t="s">
        <v>885</v>
      </c>
      <c r="C464" s="306">
        <v>0</v>
      </c>
      <c r="D464" s="306">
        <v>0</v>
      </c>
      <c r="E464" s="316" t="str">
        <f t="shared" si="24"/>
        <v/>
      </c>
      <c r="F464" s="285" t="str">
        <f t="shared" si="25"/>
        <v>否</v>
      </c>
      <c r="G464" s="162" t="str">
        <f t="shared" si="26"/>
        <v>项</v>
      </c>
    </row>
    <row r="465" ht="36" customHeight="1" spans="1:7">
      <c r="A465" s="439" t="s">
        <v>886</v>
      </c>
      <c r="B465" s="303" t="s">
        <v>887</v>
      </c>
      <c r="C465" s="306">
        <v>48</v>
      </c>
      <c r="D465" s="306">
        <v>50</v>
      </c>
      <c r="E465" s="316">
        <f t="shared" si="24"/>
        <v>0.042</v>
      </c>
      <c r="F465" s="285" t="str">
        <f t="shared" si="25"/>
        <v>是</v>
      </c>
      <c r="G465" s="162" t="str">
        <f t="shared" si="26"/>
        <v>项</v>
      </c>
    </row>
    <row r="466" ht="36" customHeight="1" spans="1:7">
      <c r="A466" s="438" t="s">
        <v>888</v>
      </c>
      <c r="B466" s="301" t="s">
        <v>889</v>
      </c>
      <c r="C466" s="328"/>
      <c r="D466" s="328"/>
      <c r="E466" s="316" t="str">
        <f t="shared" si="24"/>
        <v/>
      </c>
      <c r="F466" s="285" t="str">
        <f t="shared" si="25"/>
        <v>否</v>
      </c>
      <c r="G466" s="162" t="str">
        <f t="shared" si="26"/>
        <v>款</v>
      </c>
    </row>
    <row r="467" ht="36" customHeight="1" spans="1:7">
      <c r="A467" s="439" t="s">
        <v>890</v>
      </c>
      <c r="B467" s="303" t="s">
        <v>891</v>
      </c>
      <c r="C467" s="344"/>
      <c r="D467" s="344"/>
      <c r="E467" s="316" t="str">
        <f t="shared" si="24"/>
        <v/>
      </c>
      <c r="F467" s="285" t="str">
        <f t="shared" si="25"/>
        <v>否</v>
      </c>
      <c r="G467" s="162" t="str">
        <f t="shared" si="26"/>
        <v>项</v>
      </c>
    </row>
    <row r="468" ht="36" customHeight="1" spans="1:7">
      <c r="A468" s="439" t="s">
        <v>892</v>
      </c>
      <c r="B468" s="303" t="s">
        <v>893</v>
      </c>
      <c r="C468" s="344"/>
      <c r="D468" s="344"/>
      <c r="E468" s="316" t="str">
        <f t="shared" si="24"/>
        <v/>
      </c>
      <c r="F468" s="285" t="str">
        <f t="shared" si="25"/>
        <v>否</v>
      </c>
      <c r="G468" s="162" t="str">
        <f t="shared" si="26"/>
        <v>项</v>
      </c>
    </row>
    <row r="469" ht="36" customHeight="1" spans="1:7">
      <c r="A469" s="439" t="s">
        <v>894</v>
      </c>
      <c r="B469" s="303" t="s">
        <v>895</v>
      </c>
      <c r="C469" s="344">
        <v>0</v>
      </c>
      <c r="D469" s="344">
        <v>0</v>
      </c>
      <c r="E469" s="316" t="str">
        <f t="shared" si="24"/>
        <v/>
      </c>
      <c r="F469" s="285" t="str">
        <f t="shared" si="25"/>
        <v>否</v>
      </c>
      <c r="G469" s="162" t="str">
        <f t="shared" si="26"/>
        <v>项</v>
      </c>
    </row>
    <row r="470" ht="36" customHeight="1" spans="1:7">
      <c r="A470" s="438" t="s">
        <v>896</v>
      </c>
      <c r="B470" s="301" t="s">
        <v>897</v>
      </c>
      <c r="C470" s="328"/>
      <c r="D470" s="328"/>
      <c r="E470" s="316" t="str">
        <f t="shared" si="24"/>
        <v/>
      </c>
      <c r="F470" s="285" t="str">
        <f t="shared" si="25"/>
        <v>否</v>
      </c>
      <c r="G470" s="162" t="str">
        <f t="shared" si="26"/>
        <v>款</v>
      </c>
    </row>
    <row r="471" ht="36" customHeight="1" spans="1:7">
      <c r="A471" s="439" t="s">
        <v>898</v>
      </c>
      <c r="B471" s="303" t="s">
        <v>899</v>
      </c>
      <c r="C471" s="344"/>
      <c r="D471" s="344"/>
      <c r="E471" s="316" t="str">
        <f t="shared" si="24"/>
        <v/>
      </c>
      <c r="F471" s="285" t="str">
        <f t="shared" si="25"/>
        <v>否</v>
      </c>
      <c r="G471" s="162" t="str">
        <f t="shared" si="26"/>
        <v>项</v>
      </c>
    </row>
    <row r="472" ht="36" customHeight="1" spans="1:7">
      <c r="A472" s="439" t="s">
        <v>900</v>
      </c>
      <c r="B472" s="303" t="s">
        <v>901</v>
      </c>
      <c r="C472" s="344"/>
      <c r="D472" s="344"/>
      <c r="E472" s="316" t="str">
        <f t="shared" si="24"/>
        <v/>
      </c>
      <c r="F472" s="285" t="str">
        <f t="shared" si="25"/>
        <v>否</v>
      </c>
      <c r="G472" s="162" t="str">
        <f t="shared" si="26"/>
        <v>项</v>
      </c>
    </row>
    <row r="473" ht="36" customHeight="1" spans="1:7">
      <c r="A473" s="439" t="s">
        <v>902</v>
      </c>
      <c r="B473" s="303" t="s">
        <v>903</v>
      </c>
      <c r="C473" s="344">
        <v>0</v>
      </c>
      <c r="D473" s="344">
        <v>0</v>
      </c>
      <c r="E473" s="316" t="str">
        <f t="shared" si="24"/>
        <v/>
      </c>
      <c r="F473" s="285" t="str">
        <f t="shared" si="25"/>
        <v>否</v>
      </c>
      <c r="G473" s="162" t="str">
        <f t="shared" si="26"/>
        <v>项</v>
      </c>
    </row>
    <row r="474" ht="36" customHeight="1" spans="1:7">
      <c r="A474" s="438" t="s">
        <v>904</v>
      </c>
      <c r="B474" s="301" t="s">
        <v>905</v>
      </c>
      <c r="C474" s="306">
        <v>29582</v>
      </c>
      <c r="D474" s="306">
        <v>873</v>
      </c>
      <c r="E474" s="316">
        <f t="shared" si="24"/>
        <v>-0.97</v>
      </c>
      <c r="F474" s="285" t="str">
        <f t="shared" si="25"/>
        <v>是</v>
      </c>
      <c r="G474" s="162" t="str">
        <f t="shared" si="26"/>
        <v>款</v>
      </c>
    </row>
    <row r="475" ht="36" customHeight="1" spans="1:7">
      <c r="A475" s="439" t="s">
        <v>906</v>
      </c>
      <c r="B475" s="303" t="s">
        <v>907</v>
      </c>
      <c r="C475" s="306">
        <v>0</v>
      </c>
      <c r="D475" s="306">
        <v>0</v>
      </c>
      <c r="E475" s="316" t="str">
        <f t="shared" si="24"/>
        <v/>
      </c>
      <c r="F475" s="285" t="str">
        <f t="shared" si="25"/>
        <v>否</v>
      </c>
      <c r="G475" s="162" t="str">
        <f t="shared" si="26"/>
        <v>项</v>
      </c>
    </row>
    <row r="476" ht="36" customHeight="1" spans="1:7">
      <c r="A476" s="439" t="s">
        <v>908</v>
      </c>
      <c r="B476" s="303" t="s">
        <v>909</v>
      </c>
      <c r="C476" s="306">
        <v>0</v>
      </c>
      <c r="D476" s="306">
        <v>0</v>
      </c>
      <c r="E476" s="316" t="str">
        <f t="shared" si="24"/>
        <v/>
      </c>
      <c r="F476" s="285" t="str">
        <f t="shared" si="25"/>
        <v>否</v>
      </c>
      <c r="G476" s="162" t="str">
        <f t="shared" si="26"/>
        <v>项</v>
      </c>
    </row>
    <row r="477" ht="36" customHeight="1" spans="1:7">
      <c r="A477" s="439" t="s">
        <v>910</v>
      </c>
      <c r="B477" s="303" t="s">
        <v>911</v>
      </c>
      <c r="C477" s="306">
        <v>0</v>
      </c>
      <c r="D477" s="306">
        <v>0</v>
      </c>
      <c r="E477" s="316" t="str">
        <f t="shared" si="24"/>
        <v/>
      </c>
      <c r="F477" s="285" t="str">
        <f t="shared" si="25"/>
        <v>否</v>
      </c>
      <c r="G477" s="162" t="str">
        <f t="shared" si="26"/>
        <v>项</v>
      </c>
    </row>
    <row r="478" ht="36" customHeight="1" spans="1:7">
      <c r="A478" s="439" t="s">
        <v>912</v>
      </c>
      <c r="B478" s="303" t="s">
        <v>913</v>
      </c>
      <c r="C478" s="306">
        <v>29582</v>
      </c>
      <c r="D478" s="306">
        <v>873</v>
      </c>
      <c r="E478" s="316">
        <f t="shared" si="24"/>
        <v>-0.97</v>
      </c>
      <c r="F478" s="285" t="str">
        <f t="shared" si="25"/>
        <v>是</v>
      </c>
      <c r="G478" s="162" t="str">
        <f t="shared" si="26"/>
        <v>项</v>
      </c>
    </row>
    <row r="479" ht="36" customHeight="1" spans="1:7">
      <c r="A479" s="438" t="s">
        <v>914</v>
      </c>
      <c r="B479" s="444" t="s">
        <v>521</v>
      </c>
      <c r="C479" s="445"/>
      <c r="D479" s="445"/>
      <c r="E479" s="316" t="str">
        <f t="shared" si="24"/>
        <v/>
      </c>
      <c r="F479" s="285" t="str">
        <f t="shared" si="25"/>
        <v>否</v>
      </c>
      <c r="G479" s="162" t="str">
        <f t="shared" si="26"/>
        <v>项</v>
      </c>
    </row>
    <row r="480" ht="36" customHeight="1" spans="1:7">
      <c r="A480" s="438" t="s">
        <v>83</v>
      </c>
      <c r="B480" s="301" t="s">
        <v>84</v>
      </c>
      <c r="C480" s="306">
        <v>16802</v>
      </c>
      <c r="D480" s="306">
        <v>14519</v>
      </c>
      <c r="E480" s="316">
        <f t="shared" si="24"/>
        <v>-0.136</v>
      </c>
      <c r="F480" s="285" t="str">
        <f t="shared" si="25"/>
        <v>是</v>
      </c>
      <c r="G480" s="162" t="str">
        <f t="shared" si="26"/>
        <v>类</v>
      </c>
    </row>
    <row r="481" ht="36" customHeight="1" spans="1:7">
      <c r="A481" s="438" t="s">
        <v>915</v>
      </c>
      <c r="B481" s="301" t="s">
        <v>916</v>
      </c>
      <c r="C481" s="306">
        <v>6936</v>
      </c>
      <c r="D481" s="306">
        <v>6378</v>
      </c>
      <c r="E481" s="316">
        <f t="shared" si="24"/>
        <v>-0.08</v>
      </c>
      <c r="F481" s="285" t="str">
        <f t="shared" si="25"/>
        <v>是</v>
      </c>
      <c r="G481" s="162" t="str">
        <f t="shared" si="26"/>
        <v>款</v>
      </c>
    </row>
    <row r="482" ht="36" customHeight="1" spans="1:7">
      <c r="A482" s="439" t="s">
        <v>917</v>
      </c>
      <c r="B482" s="303" t="s">
        <v>141</v>
      </c>
      <c r="C482" s="306">
        <v>816</v>
      </c>
      <c r="D482" s="306">
        <v>843</v>
      </c>
      <c r="E482" s="316">
        <f t="shared" si="24"/>
        <v>0.033</v>
      </c>
      <c r="F482" s="285" t="str">
        <f t="shared" si="25"/>
        <v>是</v>
      </c>
      <c r="G482" s="162" t="str">
        <f t="shared" si="26"/>
        <v>项</v>
      </c>
    </row>
    <row r="483" ht="36" customHeight="1" spans="1:7">
      <c r="A483" s="439" t="s">
        <v>918</v>
      </c>
      <c r="B483" s="303" t="s">
        <v>143</v>
      </c>
      <c r="C483" s="306">
        <v>311</v>
      </c>
      <c r="D483" s="306">
        <v>280</v>
      </c>
      <c r="E483" s="316">
        <f t="shared" si="24"/>
        <v>-0.1</v>
      </c>
      <c r="F483" s="285" t="str">
        <f t="shared" si="25"/>
        <v>是</v>
      </c>
      <c r="G483" s="162" t="str">
        <f t="shared" si="26"/>
        <v>项</v>
      </c>
    </row>
    <row r="484" ht="36" customHeight="1" spans="1:7">
      <c r="A484" s="439" t="s">
        <v>919</v>
      </c>
      <c r="B484" s="303" t="s">
        <v>145</v>
      </c>
      <c r="C484" s="306">
        <v>0</v>
      </c>
      <c r="D484" s="306">
        <v>0</v>
      </c>
      <c r="E484" s="316" t="str">
        <f t="shared" si="24"/>
        <v/>
      </c>
      <c r="F484" s="285" t="str">
        <f t="shared" si="25"/>
        <v>否</v>
      </c>
      <c r="G484" s="162" t="str">
        <f t="shared" si="26"/>
        <v>项</v>
      </c>
    </row>
    <row r="485" ht="36" customHeight="1" spans="1:7">
      <c r="A485" s="439" t="s">
        <v>920</v>
      </c>
      <c r="B485" s="303" t="s">
        <v>921</v>
      </c>
      <c r="C485" s="306">
        <v>675</v>
      </c>
      <c r="D485" s="306">
        <v>640</v>
      </c>
      <c r="E485" s="316">
        <f t="shared" si="24"/>
        <v>-0.052</v>
      </c>
      <c r="F485" s="285" t="str">
        <f t="shared" si="25"/>
        <v>是</v>
      </c>
      <c r="G485" s="162" t="str">
        <f t="shared" si="26"/>
        <v>项</v>
      </c>
    </row>
    <row r="486" ht="36" customHeight="1" spans="1:7">
      <c r="A486" s="439" t="s">
        <v>922</v>
      </c>
      <c r="B486" s="303" t="s">
        <v>923</v>
      </c>
      <c r="C486" s="344"/>
      <c r="D486" s="344"/>
      <c r="E486" s="316" t="str">
        <f t="shared" si="24"/>
        <v/>
      </c>
      <c r="F486" s="285" t="str">
        <f t="shared" si="25"/>
        <v>否</v>
      </c>
      <c r="G486" s="162" t="str">
        <f t="shared" si="26"/>
        <v>项</v>
      </c>
    </row>
    <row r="487" ht="36" customHeight="1" spans="1:7">
      <c r="A487" s="439" t="s">
        <v>924</v>
      </c>
      <c r="B487" s="303" t="s">
        <v>925</v>
      </c>
      <c r="C487" s="344">
        <v>0</v>
      </c>
      <c r="D487" s="344">
        <v>0</v>
      </c>
      <c r="E487" s="316" t="str">
        <f t="shared" si="24"/>
        <v/>
      </c>
      <c r="F487" s="285" t="str">
        <f t="shared" si="25"/>
        <v>否</v>
      </c>
      <c r="G487" s="162" t="str">
        <f t="shared" si="26"/>
        <v>项</v>
      </c>
    </row>
    <row r="488" ht="36" customHeight="1" spans="1:7">
      <c r="A488" s="439" t="s">
        <v>926</v>
      </c>
      <c r="B488" s="303" t="s">
        <v>927</v>
      </c>
      <c r="C488" s="306">
        <v>2326</v>
      </c>
      <c r="D488" s="306">
        <v>2514</v>
      </c>
      <c r="E488" s="316">
        <f t="shared" si="24"/>
        <v>0.081</v>
      </c>
      <c r="F488" s="285" t="str">
        <f t="shared" si="25"/>
        <v>是</v>
      </c>
      <c r="G488" s="162" t="str">
        <f t="shared" si="26"/>
        <v>项</v>
      </c>
    </row>
    <row r="489" ht="36" customHeight="1" spans="1:7">
      <c r="A489" s="439" t="s">
        <v>928</v>
      </c>
      <c r="B489" s="303" t="s">
        <v>929</v>
      </c>
      <c r="C489" s="306">
        <v>0</v>
      </c>
      <c r="D489" s="306">
        <v>0</v>
      </c>
      <c r="E489" s="316" t="str">
        <f t="shared" si="24"/>
        <v/>
      </c>
      <c r="F489" s="285" t="str">
        <f t="shared" si="25"/>
        <v>否</v>
      </c>
      <c r="G489" s="162" t="str">
        <f t="shared" si="26"/>
        <v>项</v>
      </c>
    </row>
    <row r="490" ht="36" customHeight="1" spans="1:7">
      <c r="A490" s="439" t="s">
        <v>930</v>
      </c>
      <c r="B490" s="303" t="s">
        <v>931</v>
      </c>
      <c r="C490" s="306">
        <v>565</v>
      </c>
      <c r="D490" s="306">
        <v>610</v>
      </c>
      <c r="E490" s="316">
        <f t="shared" si="24"/>
        <v>0.08</v>
      </c>
      <c r="F490" s="285" t="str">
        <f t="shared" si="25"/>
        <v>是</v>
      </c>
      <c r="G490" s="162" t="str">
        <f t="shared" si="26"/>
        <v>项</v>
      </c>
    </row>
    <row r="491" ht="36" customHeight="1" spans="1:7">
      <c r="A491" s="439" t="s">
        <v>932</v>
      </c>
      <c r="B491" s="303" t="s">
        <v>933</v>
      </c>
      <c r="C491" s="306">
        <v>0</v>
      </c>
      <c r="D491" s="306">
        <v>7</v>
      </c>
      <c r="E491" s="316" t="str">
        <f t="shared" si="24"/>
        <v/>
      </c>
      <c r="F491" s="285" t="str">
        <f t="shared" si="25"/>
        <v>是</v>
      </c>
      <c r="G491" s="162" t="str">
        <f t="shared" si="26"/>
        <v>项</v>
      </c>
    </row>
    <row r="492" ht="36" customHeight="1" spans="1:7">
      <c r="A492" s="439" t="s">
        <v>934</v>
      </c>
      <c r="B492" s="303" t="s">
        <v>935</v>
      </c>
      <c r="C492" s="306">
        <v>232</v>
      </c>
      <c r="D492" s="306">
        <v>235</v>
      </c>
      <c r="E492" s="316">
        <f t="shared" si="24"/>
        <v>0.013</v>
      </c>
      <c r="F492" s="285" t="str">
        <f t="shared" si="25"/>
        <v>是</v>
      </c>
      <c r="G492" s="162" t="str">
        <f t="shared" si="26"/>
        <v>项</v>
      </c>
    </row>
    <row r="493" ht="36" customHeight="1" spans="1:7">
      <c r="A493" s="439" t="s">
        <v>936</v>
      </c>
      <c r="B493" s="303" t="s">
        <v>937</v>
      </c>
      <c r="C493" s="306">
        <v>10</v>
      </c>
      <c r="D493" s="306">
        <v>10</v>
      </c>
      <c r="E493" s="316">
        <f t="shared" si="24"/>
        <v>0</v>
      </c>
      <c r="F493" s="285" t="str">
        <f t="shared" si="25"/>
        <v>是</v>
      </c>
      <c r="G493" s="162" t="str">
        <f t="shared" si="26"/>
        <v>项</v>
      </c>
    </row>
    <row r="494" ht="36" customHeight="1" spans="1:7">
      <c r="A494" s="439" t="s">
        <v>938</v>
      </c>
      <c r="B494" s="303" t="s">
        <v>939</v>
      </c>
      <c r="C494" s="306">
        <v>0</v>
      </c>
      <c r="D494" s="306">
        <v>0</v>
      </c>
      <c r="E494" s="316" t="str">
        <f t="shared" si="24"/>
        <v/>
      </c>
      <c r="F494" s="285" t="str">
        <f t="shared" si="25"/>
        <v>否</v>
      </c>
      <c r="G494" s="162" t="str">
        <f t="shared" si="26"/>
        <v>项</v>
      </c>
    </row>
    <row r="495" ht="36" customHeight="1" spans="1:7">
      <c r="A495" s="439" t="s">
        <v>940</v>
      </c>
      <c r="B495" s="303" t="s">
        <v>941</v>
      </c>
      <c r="C495" s="306">
        <v>20</v>
      </c>
      <c r="D495" s="306">
        <v>0</v>
      </c>
      <c r="E495" s="316">
        <f t="shared" si="24"/>
        <v>-1</v>
      </c>
      <c r="F495" s="285" t="str">
        <f t="shared" si="25"/>
        <v>是</v>
      </c>
      <c r="G495" s="162" t="str">
        <f t="shared" si="26"/>
        <v>项</v>
      </c>
    </row>
    <row r="496" ht="36" customHeight="1" spans="1:7">
      <c r="A496" s="439" t="s">
        <v>942</v>
      </c>
      <c r="B496" s="303" t="s">
        <v>943</v>
      </c>
      <c r="C496" s="306">
        <v>1981</v>
      </c>
      <c r="D496" s="306">
        <v>1239</v>
      </c>
      <c r="E496" s="316">
        <f t="shared" si="24"/>
        <v>-0.375</v>
      </c>
      <c r="F496" s="285" t="str">
        <f t="shared" si="25"/>
        <v>是</v>
      </c>
      <c r="G496" s="162" t="str">
        <f t="shared" si="26"/>
        <v>项</v>
      </c>
    </row>
    <row r="497" ht="36" customHeight="1" spans="1:7">
      <c r="A497" s="438" t="s">
        <v>944</v>
      </c>
      <c r="B497" s="301" t="s">
        <v>945</v>
      </c>
      <c r="C497" s="306">
        <v>1439</v>
      </c>
      <c r="D497" s="306">
        <v>1332</v>
      </c>
      <c r="E497" s="316">
        <f t="shared" si="24"/>
        <v>-0.074</v>
      </c>
      <c r="F497" s="285" t="str">
        <f t="shared" si="25"/>
        <v>是</v>
      </c>
      <c r="G497" s="162" t="str">
        <f t="shared" si="26"/>
        <v>款</v>
      </c>
    </row>
    <row r="498" ht="36" customHeight="1" spans="1:7">
      <c r="A498" s="439" t="s">
        <v>946</v>
      </c>
      <c r="B498" s="303" t="s">
        <v>141</v>
      </c>
      <c r="C498" s="344">
        <v>0</v>
      </c>
      <c r="D498" s="344">
        <v>0</v>
      </c>
      <c r="E498" s="316" t="str">
        <f t="shared" si="24"/>
        <v/>
      </c>
      <c r="F498" s="285" t="str">
        <f t="shared" si="25"/>
        <v>否</v>
      </c>
      <c r="G498" s="162" t="str">
        <f t="shared" si="26"/>
        <v>项</v>
      </c>
    </row>
    <row r="499" ht="36" customHeight="1" spans="1:7">
      <c r="A499" s="439" t="s">
        <v>947</v>
      </c>
      <c r="B499" s="303" t="s">
        <v>143</v>
      </c>
      <c r="C499" s="344">
        <v>0</v>
      </c>
      <c r="D499" s="344">
        <v>0</v>
      </c>
      <c r="E499" s="316" t="str">
        <f t="shared" si="24"/>
        <v/>
      </c>
      <c r="F499" s="285" t="str">
        <f t="shared" si="25"/>
        <v>否</v>
      </c>
      <c r="G499" s="162" t="str">
        <f t="shared" si="26"/>
        <v>项</v>
      </c>
    </row>
    <row r="500" ht="36" customHeight="1" spans="1:7">
      <c r="A500" s="439" t="s">
        <v>948</v>
      </c>
      <c r="B500" s="303" t="s">
        <v>145</v>
      </c>
      <c r="C500" s="344">
        <v>0</v>
      </c>
      <c r="D500" s="344">
        <v>0</v>
      </c>
      <c r="E500" s="316" t="str">
        <f t="shared" si="24"/>
        <v/>
      </c>
      <c r="F500" s="285" t="str">
        <f t="shared" si="25"/>
        <v>否</v>
      </c>
      <c r="G500" s="162" t="str">
        <f t="shared" si="26"/>
        <v>项</v>
      </c>
    </row>
    <row r="501" ht="36" customHeight="1" spans="1:7">
      <c r="A501" s="439" t="s">
        <v>949</v>
      </c>
      <c r="B501" s="303" t="s">
        <v>950</v>
      </c>
      <c r="C501" s="306">
        <v>126</v>
      </c>
      <c r="D501" s="306">
        <v>0</v>
      </c>
      <c r="E501" s="316">
        <f t="shared" si="24"/>
        <v>-1</v>
      </c>
      <c r="F501" s="285" t="str">
        <f t="shared" si="25"/>
        <v>是</v>
      </c>
      <c r="G501" s="162" t="str">
        <f t="shared" si="26"/>
        <v>项</v>
      </c>
    </row>
    <row r="502" ht="36" customHeight="1" spans="1:7">
      <c r="A502" s="439" t="s">
        <v>951</v>
      </c>
      <c r="B502" s="303" t="s">
        <v>952</v>
      </c>
      <c r="C502" s="306">
        <v>1085</v>
      </c>
      <c r="D502" s="306">
        <v>1087</v>
      </c>
      <c r="E502" s="316">
        <f t="shared" si="24"/>
        <v>0.002</v>
      </c>
      <c r="F502" s="285" t="str">
        <f t="shared" si="25"/>
        <v>是</v>
      </c>
      <c r="G502" s="162" t="str">
        <f t="shared" si="26"/>
        <v>项</v>
      </c>
    </row>
    <row r="503" ht="36" customHeight="1" spans="1:7">
      <c r="A503" s="439" t="s">
        <v>953</v>
      </c>
      <c r="B503" s="303" t="s">
        <v>954</v>
      </c>
      <c r="C503" s="306">
        <v>0</v>
      </c>
      <c r="D503" s="306">
        <v>0</v>
      </c>
      <c r="E503" s="316" t="str">
        <f t="shared" si="24"/>
        <v/>
      </c>
      <c r="F503" s="285" t="str">
        <f t="shared" si="25"/>
        <v>否</v>
      </c>
      <c r="G503" s="162" t="str">
        <f t="shared" si="26"/>
        <v>项</v>
      </c>
    </row>
    <row r="504" ht="36" customHeight="1" spans="1:7">
      <c r="A504" s="439" t="s">
        <v>955</v>
      </c>
      <c r="B504" s="303" t="s">
        <v>956</v>
      </c>
      <c r="C504" s="306">
        <v>228</v>
      </c>
      <c r="D504" s="306">
        <v>245</v>
      </c>
      <c r="E504" s="316">
        <f t="shared" si="24"/>
        <v>0.075</v>
      </c>
      <c r="F504" s="285" t="str">
        <f t="shared" si="25"/>
        <v>是</v>
      </c>
      <c r="G504" s="162" t="str">
        <f t="shared" si="26"/>
        <v>项</v>
      </c>
    </row>
    <row r="505" ht="36" customHeight="1" spans="1:7">
      <c r="A505" s="438" t="s">
        <v>957</v>
      </c>
      <c r="B505" s="301" t="s">
        <v>958</v>
      </c>
      <c r="C505" s="306">
        <v>1351</v>
      </c>
      <c r="D505" s="306">
        <v>717</v>
      </c>
      <c r="E505" s="316">
        <f t="shared" si="24"/>
        <v>-0.469</v>
      </c>
      <c r="F505" s="285" t="str">
        <f t="shared" si="25"/>
        <v>是</v>
      </c>
      <c r="G505" s="162" t="str">
        <f t="shared" si="26"/>
        <v>款</v>
      </c>
    </row>
    <row r="506" ht="36" customHeight="1" spans="1:7">
      <c r="A506" s="439" t="s">
        <v>959</v>
      </c>
      <c r="B506" s="303" t="s">
        <v>141</v>
      </c>
      <c r="C506" s="306">
        <v>236</v>
      </c>
      <c r="D506" s="306">
        <v>245</v>
      </c>
      <c r="E506" s="316">
        <f t="shared" si="24"/>
        <v>0.038</v>
      </c>
      <c r="F506" s="285" t="str">
        <f t="shared" si="25"/>
        <v>是</v>
      </c>
      <c r="G506" s="162" t="str">
        <f t="shared" si="26"/>
        <v>项</v>
      </c>
    </row>
    <row r="507" ht="36" customHeight="1" spans="1:7">
      <c r="A507" s="439" t="s">
        <v>960</v>
      </c>
      <c r="B507" s="303" t="s">
        <v>143</v>
      </c>
      <c r="C507" s="306">
        <v>0</v>
      </c>
      <c r="D507" s="306">
        <v>0</v>
      </c>
      <c r="E507" s="316" t="str">
        <f t="shared" si="24"/>
        <v/>
      </c>
      <c r="F507" s="285" t="str">
        <f t="shared" si="25"/>
        <v>否</v>
      </c>
      <c r="G507" s="162" t="str">
        <f t="shared" si="26"/>
        <v>项</v>
      </c>
    </row>
    <row r="508" ht="36" customHeight="1" spans="1:7">
      <c r="A508" s="439" t="s">
        <v>961</v>
      </c>
      <c r="B508" s="303" t="s">
        <v>145</v>
      </c>
      <c r="C508" s="306">
        <v>0</v>
      </c>
      <c r="D508" s="306">
        <v>0</v>
      </c>
      <c r="E508" s="316" t="str">
        <f t="shared" si="24"/>
        <v/>
      </c>
      <c r="F508" s="285" t="str">
        <f t="shared" si="25"/>
        <v>否</v>
      </c>
      <c r="G508" s="162" t="str">
        <f t="shared" si="26"/>
        <v>项</v>
      </c>
    </row>
    <row r="509" ht="36" customHeight="1" spans="1:7">
      <c r="A509" s="439" t="s">
        <v>962</v>
      </c>
      <c r="B509" s="303" t="s">
        <v>963</v>
      </c>
      <c r="C509" s="306">
        <v>0</v>
      </c>
      <c r="D509" s="306">
        <v>0</v>
      </c>
      <c r="E509" s="316" t="str">
        <f t="shared" si="24"/>
        <v/>
      </c>
      <c r="F509" s="285" t="str">
        <f t="shared" si="25"/>
        <v>否</v>
      </c>
      <c r="G509" s="162" t="str">
        <f t="shared" si="26"/>
        <v>项</v>
      </c>
    </row>
    <row r="510" ht="36" customHeight="1" spans="1:7">
      <c r="A510" s="439" t="s">
        <v>964</v>
      </c>
      <c r="B510" s="303" t="s">
        <v>965</v>
      </c>
      <c r="C510" s="306">
        <v>0</v>
      </c>
      <c r="D510" s="306">
        <v>0</v>
      </c>
      <c r="E510" s="316" t="str">
        <f t="shared" si="24"/>
        <v/>
      </c>
      <c r="F510" s="285" t="str">
        <f t="shared" si="25"/>
        <v>否</v>
      </c>
      <c r="G510" s="162" t="str">
        <f t="shared" si="26"/>
        <v>项</v>
      </c>
    </row>
    <row r="511" ht="36" customHeight="1" spans="1:7">
      <c r="A511" s="439" t="s">
        <v>966</v>
      </c>
      <c r="B511" s="303" t="s">
        <v>967</v>
      </c>
      <c r="C511" s="306">
        <v>0</v>
      </c>
      <c r="D511" s="306">
        <v>0</v>
      </c>
      <c r="E511" s="316" t="str">
        <f t="shared" si="24"/>
        <v/>
      </c>
      <c r="F511" s="285" t="str">
        <f t="shared" si="25"/>
        <v>否</v>
      </c>
      <c r="G511" s="162" t="str">
        <f t="shared" si="26"/>
        <v>项</v>
      </c>
    </row>
    <row r="512" ht="36" customHeight="1" spans="1:7">
      <c r="A512" s="439" t="s">
        <v>968</v>
      </c>
      <c r="B512" s="303" t="s">
        <v>969</v>
      </c>
      <c r="C512" s="306">
        <v>525</v>
      </c>
      <c r="D512" s="306">
        <v>354</v>
      </c>
      <c r="E512" s="316">
        <f t="shared" si="24"/>
        <v>-0.326</v>
      </c>
      <c r="F512" s="285" t="str">
        <f t="shared" si="25"/>
        <v>是</v>
      </c>
      <c r="G512" s="162" t="str">
        <f t="shared" si="26"/>
        <v>项</v>
      </c>
    </row>
    <row r="513" ht="36" customHeight="1" spans="1:7">
      <c r="A513" s="439" t="s">
        <v>970</v>
      </c>
      <c r="B513" s="303" t="s">
        <v>971</v>
      </c>
      <c r="C513" s="306">
        <v>590</v>
      </c>
      <c r="D513" s="306">
        <v>118</v>
      </c>
      <c r="E513" s="316">
        <f t="shared" si="24"/>
        <v>-0.8</v>
      </c>
      <c r="F513" s="285" t="str">
        <f t="shared" si="25"/>
        <v>是</v>
      </c>
      <c r="G513" s="162" t="str">
        <f t="shared" si="26"/>
        <v>项</v>
      </c>
    </row>
    <row r="514" ht="36" customHeight="1" spans="1:7">
      <c r="A514" s="439" t="s">
        <v>972</v>
      </c>
      <c r="B514" s="303" t="s">
        <v>973</v>
      </c>
      <c r="C514" s="344"/>
      <c r="D514" s="344"/>
      <c r="E514" s="316" t="str">
        <f t="shared" si="24"/>
        <v/>
      </c>
      <c r="F514" s="285" t="str">
        <f t="shared" si="25"/>
        <v>否</v>
      </c>
      <c r="G514" s="162" t="str">
        <f t="shared" si="26"/>
        <v>项</v>
      </c>
    </row>
    <row r="515" ht="36" customHeight="1" spans="1:7">
      <c r="A515" s="439" t="s">
        <v>974</v>
      </c>
      <c r="B515" s="303" t="s">
        <v>975</v>
      </c>
      <c r="C515" s="344"/>
      <c r="D515" s="344"/>
      <c r="E515" s="316" t="str">
        <f t="shared" si="24"/>
        <v/>
      </c>
      <c r="F515" s="285" t="str">
        <f t="shared" si="25"/>
        <v>否</v>
      </c>
      <c r="G515" s="162" t="str">
        <f t="shared" si="26"/>
        <v>项</v>
      </c>
    </row>
    <row r="516" ht="36" customHeight="1" spans="1:7">
      <c r="A516" s="438" t="s">
        <v>976</v>
      </c>
      <c r="B516" s="301" t="s">
        <v>977</v>
      </c>
      <c r="C516" s="306">
        <v>2397</v>
      </c>
      <c r="D516" s="306">
        <v>2186</v>
      </c>
      <c r="E516" s="316">
        <f t="shared" ref="E516:E579" si="27">IF(C516&gt;0,D516/C516-1,IF(C516&lt;0,-(D516/C516-1),""))</f>
        <v>-0.088</v>
      </c>
      <c r="F516" s="285" t="str">
        <f t="shared" ref="F516:F579" si="28">IF(LEN(A516)=3,"是",IF(B516&lt;&gt;"",IF(SUM(C516:D516)&lt;&gt;0,"是","否"),"是"))</f>
        <v>是</v>
      </c>
      <c r="G516" s="162" t="str">
        <f t="shared" ref="G516:G579" si="29">IF(LEN(A516)=3,"类",IF(LEN(A516)=5,"款","项"))</f>
        <v>款</v>
      </c>
    </row>
    <row r="517" ht="36" customHeight="1" spans="1:7">
      <c r="A517" s="439" t="s">
        <v>978</v>
      </c>
      <c r="B517" s="303" t="s">
        <v>141</v>
      </c>
      <c r="C517" s="344">
        <v>0</v>
      </c>
      <c r="D517" s="344">
        <v>0</v>
      </c>
      <c r="E517" s="316" t="str">
        <f t="shared" si="27"/>
        <v/>
      </c>
      <c r="F517" s="285" t="str">
        <f t="shared" si="28"/>
        <v>否</v>
      </c>
      <c r="G517" s="162" t="str">
        <f t="shared" si="29"/>
        <v>项</v>
      </c>
    </row>
    <row r="518" ht="36" customHeight="1" spans="1:7">
      <c r="A518" s="439" t="s">
        <v>979</v>
      </c>
      <c r="B518" s="303" t="s">
        <v>143</v>
      </c>
      <c r="C518" s="344">
        <v>0</v>
      </c>
      <c r="D518" s="344">
        <v>0</v>
      </c>
      <c r="E518" s="316" t="str">
        <f t="shared" si="27"/>
        <v/>
      </c>
      <c r="F518" s="285" t="str">
        <f t="shared" si="28"/>
        <v>否</v>
      </c>
      <c r="G518" s="162" t="str">
        <f t="shared" si="29"/>
        <v>项</v>
      </c>
    </row>
    <row r="519" ht="36" customHeight="1" spans="1:7">
      <c r="A519" s="439" t="s">
        <v>980</v>
      </c>
      <c r="B519" s="303" t="s">
        <v>145</v>
      </c>
      <c r="C519" s="344">
        <v>0</v>
      </c>
      <c r="D519" s="344">
        <v>0</v>
      </c>
      <c r="E519" s="316" t="str">
        <f t="shared" si="27"/>
        <v/>
      </c>
      <c r="F519" s="285" t="str">
        <f t="shared" si="28"/>
        <v>否</v>
      </c>
      <c r="G519" s="162" t="str">
        <f t="shared" si="29"/>
        <v>项</v>
      </c>
    </row>
    <row r="520" ht="36" customHeight="1" spans="1:7">
      <c r="A520" s="439" t="s">
        <v>981</v>
      </c>
      <c r="B520" s="303" t="s">
        <v>982</v>
      </c>
      <c r="C520" s="344">
        <v>0</v>
      </c>
      <c r="D520" s="344">
        <v>0</v>
      </c>
      <c r="E520" s="316" t="str">
        <f t="shared" si="27"/>
        <v/>
      </c>
      <c r="F520" s="285" t="str">
        <f t="shared" si="28"/>
        <v>否</v>
      </c>
      <c r="G520" s="162" t="str">
        <f t="shared" si="29"/>
        <v>项</v>
      </c>
    </row>
    <row r="521" ht="36" customHeight="1" spans="1:7">
      <c r="A521" s="439" t="s">
        <v>983</v>
      </c>
      <c r="B521" s="303" t="s">
        <v>984</v>
      </c>
      <c r="C521" s="306">
        <v>2397</v>
      </c>
      <c r="D521" s="306">
        <v>2186</v>
      </c>
      <c r="E521" s="316">
        <f t="shared" si="27"/>
        <v>-0.088</v>
      </c>
      <c r="F521" s="285" t="str">
        <f t="shared" si="28"/>
        <v>是</v>
      </c>
      <c r="G521" s="162" t="str">
        <f t="shared" si="29"/>
        <v>项</v>
      </c>
    </row>
    <row r="522" ht="36" customHeight="1" spans="1:7">
      <c r="A522" s="439" t="s">
        <v>985</v>
      </c>
      <c r="B522" s="303" t="s">
        <v>986</v>
      </c>
      <c r="C522" s="344">
        <v>0</v>
      </c>
      <c r="D522" s="344">
        <v>0</v>
      </c>
      <c r="E522" s="316" t="str">
        <f t="shared" si="27"/>
        <v/>
      </c>
      <c r="F522" s="285" t="str">
        <f t="shared" si="28"/>
        <v>否</v>
      </c>
      <c r="G522" s="162" t="str">
        <f t="shared" si="29"/>
        <v>项</v>
      </c>
    </row>
    <row r="523" ht="36" customHeight="1" spans="1:7">
      <c r="A523" s="439" t="s">
        <v>987</v>
      </c>
      <c r="B523" s="303" t="s">
        <v>988</v>
      </c>
      <c r="C523" s="344"/>
      <c r="D523" s="344"/>
      <c r="E523" s="316" t="str">
        <f t="shared" si="27"/>
        <v/>
      </c>
      <c r="F523" s="285" t="str">
        <f t="shared" si="28"/>
        <v>否</v>
      </c>
      <c r="G523" s="162" t="str">
        <f t="shared" si="29"/>
        <v>项</v>
      </c>
    </row>
    <row r="524" ht="36" customHeight="1" spans="1:7">
      <c r="A524" s="439" t="s">
        <v>989</v>
      </c>
      <c r="B524" s="303" t="s">
        <v>990</v>
      </c>
      <c r="C524" s="344">
        <v>0</v>
      </c>
      <c r="D524" s="344">
        <v>0</v>
      </c>
      <c r="E524" s="316" t="str">
        <f t="shared" si="27"/>
        <v/>
      </c>
      <c r="F524" s="285" t="str">
        <f t="shared" si="28"/>
        <v>否</v>
      </c>
      <c r="G524" s="162" t="str">
        <f t="shared" si="29"/>
        <v>项</v>
      </c>
    </row>
    <row r="525" ht="36" customHeight="1" spans="1:7">
      <c r="A525" s="438" t="s">
        <v>991</v>
      </c>
      <c r="B525" s="301" t="s">
        <v>992</v>
      </c>
      <c r="C525" s="306">
        <v>4198</v>
      </c>
      <c r="D525" s="306">
        <v>3469</v>
      </c>
      <c r="E525" s="316">
        <f t="shared" si="27"/>
        <v>-0.174</v>
      </c>
      <c r="F525" s="285" t="str">
        <f t="shared" si="28"/>
        <v>是</v>
      </c>
      <c r="G525" s="162" t="str">
        <f t="shared" si="29"/>
        <v>款</v>
      </c>
    </row>
    <row r="526" ht="36" customHeight="1" spans="1:7">
      <c r="A526" s="439" t="s">
        <v>993</v>
      </c>
      <c r="B526" s="303" t="s">
        <v>141</v>
      </c>
      <c r="C526" s="306">
        <v>201</v>
      </c>
      <c r="D526" s="306">
        <v>203</v>
      </c>
      <c r="E526" s="316">
        <f t="shared" si="27"/>
        <v>0.01</v>
      </c>
      <c r="F526" s="285" t="str">
        <f t="shared" si="28"/>
        <v>是</v>
      </c>
      <c r="G526" s="162" t="str">
        <f t="shared" si="29"/>
        <v>项</v>
      </c>
    </row>
    <row r="527" ht="36" customHeight="1" spans="1:7">
      <c r="A527" s="439" t="s">
        <v>994</v>
      </c>
      <c r="B527" s="303" t="s">
        <v>143</v>
      </c>
      <c r="C527" s="306">
        <v>19</v>
      </c>
      <c r="D527" s="306">
        <v>25</v>
      </c>
      <c r="E527" s="316">
        <f t="shared" si="27"/>
        <v>0.316</v>
      </c>
      <c r="F527" s="285" t="str">
        <f t="shared" si="28"/>
        <v>是</v>
      </c>
      <c r="G527" s="162" t="str">
        <f t="shared" si="29"/>
        <v>项</v>
      </c>
    </row>
    <row r="528" ht="36" customHeight="1" spans="1:7">
      <c r="A528" s="439" t="s">
        <v>995</v>
      </c>
      <c r="B528" s="303" t="s">
        <v>145</v>
      </c>
      <c r="C528" s="344"/>
      <c r="D528" s="344"/>
      <c r="E528" s="316" t="str">
        <f t="shared" si="27"/>
        <v/>
      </c>
      <c r="F528" s="285" t="str">
        <f t="shared" si="28"/>
        <v>否</v>
      </c>
      <c r="G528" s="162" t="str">
        <f t="shared" si="29"/>
        <v>项</v>
      </c>
    </row>
    <row r="529" ht="36" customHeight="1" spans="1:7">
      <c r="A529" s="439" t="s">
        <v>996</v>
      </c>
      <c r="B529" s="303" t="s">
        <v>997</v>
      </c>
      <c r="C529" s="344"/>
      <c r="D529" s="344"/>
      <c r="E529" s="316" t="str">
        <f t="shared" si="27"/>
        <v/>
      </c>
      <c r="F529" s="285" t="str">
        <f t="shared" si="28"/>
        <v>否</v>
      </c>
      <c r="G529" s="162" t="str">
        <f t="shared" si="29"/>
        <v>项</v>
      </c>
    </row>
    <row r="530" ht="36" customHeight="1" spans="1:7">
      <c r="A530" s="439" t="s">
        <v>998</v>
      </c>
      <c r="B530" s="303" t="s">
        <v>999</v>
      </c>
      <c r="C530" s="344"/>
      <c r="D530" s="344"/>
      <c r="E530" s="316" t="str">
        <f t="shared" si="27"/>
        <v/>
      </c>
      <c r="F530" s="285" t="str">
        <f t="shared" si="28"/>
        <v>否</v>
      </c>
      <c r="G530" s="162" t="str">
        <f t="shared" si="29"/>
        <v>项</v>
      </c>
    </row>
    <row r="531" ht="36" customHeight="1" spans="1:7">
      <c r="A531" s="439" t="s">
        <v>1000</v>
      </c>
      <c r="B531" s="303" t="s">
        <v>1001</v>
      </c>
      <c r="C531" s="344"/>
      <c r="D531" s="344"/>
      <c r="E531" s="316" t="str">
        <f t="shared" si="27"/>
        <v/>
      </c>
      <c r="F531" s="285" t="str">
        <f t="shared" si="28"/>
        <v>否</v>
      </c>
      <c r="G531" s="162" t="str">
        <f t="shared" si="29"/>
        <v>项</v>
      </c>
    </row>
    <row r="532" ht="36" customHeight="1" spans="1:7">
      <c r="A532" s="450" t="s">
        <v>1002</v>
      </c>
      <c r="B532" s="303" t="s">
        <v>1003</v>
      </c>
      <c r="C532" s="344"/>
      <c r="D532" s="344"/>
      <c r="E532" s="316" t="str">
        <f t="shared" si="27"/>
        <v/>
      </c>
      <c r="F532" s="285" t="str">
        <f t="shared" si="28"/>
        <v>否</v>
      </c>
      <c r="G532" s="162" t="str">
        <f t="shared" si="29"/>
        <v>项</v>
      </c>
    </row>
    <row r="533" ht="36" customHeight="1" spans="1:7">
      <c r="A533" s="450" t="s">
        <v>1004</v>
      </c>
      <c r="B533" s="303" t="s">
        <v>1005</v>
      </c>
      <c r="C533" s="306">
        <v>3683</v>
      </c>
      <c r="D533" s="306">
        <v>3068</v>
      </c>
      <c r="E533" s="316">
        <f t="shared" si="27"/>
        <v>-0.167</v>
      </c>
      <c r="F533" s="285" t="str">
        <f t="shared" si="28"/>
        <v>是</v>
      </c>
      <c r="G533" s="162" t="str">
        <f t="shared" si="29"/>
        <v>项</v>
      </c>
    </row>
    <row r="534" ht="36" customHeight="1" spans="1:7">
      <c r="A534" s="439" t="s">
        <v>1006</v>
      </c>
      <c r="B534" s="303" t="s">
        <v>1007</v>
      </c>
      <c r="C534" s="306">
        <v>295</v>
      </c>
      <c r="D534" s="306">
        <v>173</v>
      </c>
      <c r="E534" s="316">
        <f t="shared" si="27"/>
        <v>-0.414</v>
      </c>
      <c r="F534" s="285" t="str">
        <f t="shared" si="28"/>
        <v>是</v>
      </c>
      <c r="G534" s="162" t="str">
        <f t="shared" si="29"/>
        <v>项</v>
      </c>
    </row>
    <row r="535" ht="36" customHeight="1" spans="1:7">
      <c r="A535" s="438" t="s">
        <v>1008</v>
      </c>
      <c r="B535" s="301" t="s">
        <v>1009</v>
      </c>
      <c r="C535" s="306">
        <v>481</v>
      </c>
      <c r="D535" s="306">
        <v>437</v>
      </c>
      <c r="E535" s="316">
        <f t="shared" si="27"/>
        <v>-0.091</v>
      </c>
      <c r="F535" s="285" t="str">
        <f t="shared" si="28"/>
        <v>是</v>
      </c>
      <c r="G535" s="162" t="str">
        <f t="shared" si="29"/>
        <v>款</v>
      </c>
    </row>
    <row r="536" ht="36" customHeight="1" spans="1:7">
      <c r="A536" s="439" t="s">
        <v>1010</v>
      </c>
      <c r="B536" s="303" t="s">
        <v>1011</v>
      </c>
      <c r="C536" s="306">
        <v>0</v>
      </c>
      <c r="D536" s="306">
        <v>0</v>
      </c>
      <c r="E536" s="316" t="str">
        <f t="shared" si="27"/>
        <v/>
      </c>
      <c r="F536" s="285" t="str">
        <f t="shared" si="28"/>
        <v>否</v>
      </c>
      <c r="G536" s="162" t="str">
        <f t="shared" si="29"/>
        <v>项</v>
      </c>
    </row>
    <row r="537" ht="36" customHeight="1" spans="1:7">
      <c r="A537" s="439" t="s">
        <v>1012</v>
      </c>
      <c r="B537" s="303" t="s">
        <v>1013</v>
      </c>
      <c r="C537" s="306">
        <v>0</v>
      </c>
      <c r="D537" s="306">
        <v>0</v>
      </c>
      <c r="E537" s="316" t="str">
        <f t="shared" si="27"/>
        <v/>
      </c>
      <c r="F537" s="285" t="str">
        <f t="shared" si="28"/>
        <v>否</v>
      </c>
      <c r="G537" s="162" t="str">
        <f t="shared" si="29"/>
        <v>项</v>
      </c>
    </row>
    <row r="538" ht="36" customHeight="1" spans="1:7">
      <c r="A538" s="439" t="s">
        <v>1014</v>
      </c>
      <c r="B538" s="303" t="s">
        <v>1015</v>
      </c>
      <c r="C538" s="306">
        <v>481</v>
      </c>
      <c r="D538" s="306">
        <v>437</v>
      </c>
      <c r="E538" s="316">
        <f t="shared" si="27"/>
        <v>-0.091</v>
      </c>
      <c r="F538" s="285" t="str">
        <f t="shared" si="28"/>
        <v>是</v>
      </c>
      <c r="G538" s="162" t="str">
        <f t="shared" si="29"/>
        <v>项</v>
      </c>
    </row>
    <row r="539" ht="36" customHeight="1" spans="1:7">
      <c r="A539" s="443" t="s">
        <v>1016</v>
      </c>
      <c r="B539" s="444" t="s">
        <v>521</v>
      </c>
      <c r="C539" s="445"/>
      <c r="D539" s="445"/>
      <c r="E539" s="316" t="str">
        <f t="shared" si="27"/>
        <v/>
      </c>
      <c r="F539" s="285" t="str">
        <f t="shared" si="28"/>
        <v>否</v>
      </c>
      <c r="G539" s="162" t="str">
        <f t="shared" si="29"/>
        <v>项</v>
      </c>
    </row>
    <row r="540" ht="36" customHeight="1" spans="1:7">
      <c r="A540" s="438" t="s">
        <v>85</v>
      </c>
      <c r="B540" s="301" t="s">
        <v>86</v>
      </c>
      <c r="C540" s="306">
        <v>66428</v>
      </c>
      <c r="D540" s="306">
        <v>72094</v>
      </c>
      <c r="E540" s="316">
        <f t="shared" si="27"/>
        <v>0.085</v>
      </c>
      <c r="F540" s="285" t="str">
        <f t="shared" si="28"/>
        <v>是</v>
      </c>
      <c r="G540" s="162" t="str">
        <f t="shared" si="29"/>
        <v>类</v>
      </c>
    </row>
    <row r="541" ht="36" customHeight="1" spans="1:7">
      <c r="A541" s="438" t="s">
        <v>1017</v>
      </c>
      <c r="B541" s="301" t="s">
        <v>1018</v>
      </c>
      <c r="C541" s="306">
        <v>3641</v>
      </c>
      <c r="D541" s="306">
        <v>3992</v>
      </c>
      <c r="E541" s="316">
        <f t="shared" si="27"/>
        <v>0.096</v>
      </c>
      <c r="F541" s="285" t="str">
        <f t="shared" si="28"/>
        <v>是</v>
      </c>
      <c r="G541" s="162" t="str">
        <f t="shared" si="29"/>
        <v>款</v>
      </c>
    </row>
    <row r="542" ht="36" customHeight="1" spans="1:7">
      <c r="A542" s="439" t="s">
        <v>1019</v>
      </c>
      <c r="B542" s="303" t="s">
        <v>141</v>
      </c>
      <c r="C542" s="306">
        <v>2251</v>
      </c>
      <c r="D542" s="306">
        <v>2238</v>
      </c>
      <c r="E542" s="316">
        <f t="shared" si="27"/>
        <v>-0.006</v>
      </c>
      <c r="F542" s="285" t="str">
        <f t="shared" si="28"/>
        <v>是</v>
      </c>
      <c r="G542" s="162" t="str">
        <f t="shared" si="29"/>
        <v>项</v>
      </c>
    </row>
    <row r="543" ht="36" customHeight="1" spans="1:7">
      <c r="A543" s="439" t="s">
        <v>1020</v>
      </c>
      <c r="B543" s="303" t="s">
        <v>143</v>
      </c>
      <c r="C543" s="306">
        <v>107</v>
      </c>
      <c r="D543" s="306">
        <v>103</v>
      </c>
      <c r="E543" s="316">
        <f t="shared" si="27"/>
        <v>-0.037</v>
      </c>
      <c r="F543" s="285" t="str">
        <f t="shared" si="28"/>
        <v>是</v>
      </c>
      <c r="G543" s="162" t="str">
        <f t="shared" si="29"/>
        <v>项</v>
      </c>
    </row>
    <row r="544" ht="36" customHeight="1" spans="1:7">
      <c r="A544" s="439" t="s">
        <v>1021</v>
      </c>
      <c r="B544" s="303" t="s">
        <v>145</v>
      </c>
      <c r="C544" s="344"/>
      <c r="D544" s="344"/>
      <c r="E544" s="316" t="str">
        <f t="shared" si="27"/>
        <v/>
      </c>
      <c r="F544" s="285" t="str">
        <f t="shared" si="28"/>
        <v>否</v>
      </c>
      <c r="G544" s="162" t="str">
        <f t="shared" si="29"/>
        <v>项</v>
      </c>
    </row>
    <row r="545" ht="36" customHeight="1" spans="1:7">
      <c r="A545" s="439" t="s">
        <v>1022</v>
      </c>
      <c r="B545" s="303" t="s">
        <v>1023</v>
      </c>
      <c r="C545" s="344">
        <v>0</v>
      </c>
      <c r="D545" s="344">
        <v>0</v>
      </c>
      <c r="E545" s="316" t="str">
        <f t="shared" si="27"/>
        <v/>
      </c>
      <c r="F545" s="285" t="str">
        <f t="shared" si="28"/>
        <v>否</v>
      </c>
      <c r="G545" s="162" t="str">
        <f t="shared" si="29"/>
        <v>项</v>
      </c>
    </row>
    <row r="546" ht="36" customHeight="1" spans="1:7">
      <c r="A546" s="439" t="s">
        <v>1024</v>
      </c>
      <c r="B546" s="303" t="s">
        <v>1025</v>
      </c>
      <c r="C546" s="344">
        <v>0</v>
      </c>
      <c r="D546" s="344">
        <v>0</v>
      </c>
      <c r="E546" s="316" t="str">
        <f t="shared" si="27"/>
        <v/>
      </c>
      <c r="F546" s="285" t="str">
        <f t="shared" si="28"/>
        <v>否</v>
      </c>
      <c r="G546" s="162" t="str">
        <f t="shared" si="29"/>
        <v>项</v>
      </c>
    </row>
    <row r="547" ht="36" customHeight="1" spans="1:7">
      <c r="A547" s="439" t="s">
        <v>1026</v>
      </c>
      <c r="B547" s="303" t="s">
        <v>1027</v>
      </c>
      <c r="C547" s="306">
        <v>5</v>
      </c>
      <c r="D547" s="306">
        <v>5</v>
      </c>
      <c r="E547" s="316">
        <f t="shared" si="27"/>
        <v>0</v>
      </c>
      <c r="F547" s="285" t="str">
        <f t="shared" si="28"/>
        <v>是</v>
      </c>
      <c r="G547" s="162" t="str">
        <f t="shared" si="29"/>
        <v>项</v>
      </c>
    </row>
    <row r="548" ht="36" customHeight="1" spans="1:7">
      <c r="A548" s="439" t="s">
        <v>1028</v>
      </c>
      <c r="B548" s="303" t="s">
        <v>1029</v>
      </c>
      <c r="C548" s="306">
        <v>0</v>
      </c>
      <c r="D548" s="306">
        <v>0</v>
      </c>
      <c r="E548" s="316" t="str">
        <f t="shared" si="27"/>
        <v/>
      </c>
      <c r="F548" s="285" t="str">
        <f t="shared" si="28"/>
        <v>否</v>
      </c>
      <c r="G548" s="162" t="str">
        <f t="shared" si="29"/>
        <v>项</v>
      </c>
    </row>
    <row r="549" ht="36" customHeight="1" spans="1:7">
      <c r="A549" s="439" t="s">
        <v>1030</v>
      </c>
      <c r="B549" s="303" t="s">
        <v>242</v>
      </c>
      <c r="C549" s="306">
        <v>0</v>
      </c>
      <c r="D549" s="306">
        <v>0</v>
      </c>
      <c r="E549" s="316" t="str">
        <f t="shared" si="27"/>
        <v/>
      </c>
      <c r="F549" s="285" t="str">
        <f t="shared" si="28"/>
        <v>否</v>
      </c>
      <c r="G549" s="162" t="str">
        <f t="shared" si="29"/>
        <v>项</v>
      </c>
    </row>
    <row r="550" ht="36" customHeight="1" spans="1:7">
      <c r="A550" s="439" t="s">
        <v>1031</v>
      </c>
      <c r="B550" s="303" t="s">
        <v>1032</v>
      </c>
      <c r="C550" s="306">
        <v>47</v>
      </c>
      <c r="D550" s="306">
        <v>47</v>
      </c>
      <c r="E550" s="316">
        <f t="shared" si="27"/>
        <v>0</v>
      </c>
      <c r="F550" s="285" t="str">
        <f t="shared" si="28"/>
        <v>是</v>
      </c>
      <c r="G550" s="162" t="str">
        <f t="shared" si="29"/>
        <v>项</v>
      </c>
    </row>
    <row r="551" ht="36" customHeight="1" spans="1:7">
      <c r="A551" s="439" t="s">
        <v>1033</v>
      </c>
      <c r="B551" s="303" t="s">
        <v>1034</v>
      </c>
      <c r="C551" s="344"/>
      <c r="D551" s="344"/>
      <c r="E551" s="316" t="str">
        <f t="shared" si="27"/>
        <v/>
      </c>
      <c r="F551" s="285" t="str">
        <f t="shared" si="28"/>
        <v>否</v>
      </c>
      <c r="G551" s="162" t="str">
        <f t="shared" si="29"/>
        <v>项</v>
      </c>
    </row>
    <row r="552" ht="36" customHeight="1" spans="1:7">
      <c r="A552" s="439" t="s">
        <v>1035</v>
      </c>
      <c r="B552" s="303" t="s">
        <v>1036</v>
      </c>
      <c r="C552" s="344"/>
      <c r="D552" s="344"/>
      <c r="E552" s="316" t="str">
        <f t="shared" si="27"/>
        <v/>
      </c>
      <c r="F552" s="285" t="str">
        <f t="shared" si="28"/>
        <v>否</v>
      </c>
      <c r="G552" s="162" t="str">
        <f t="shared" si="29"/>
        <v>项</v>
      </c>
    </row>
    <row r="553" ht="36" customHeight="1" spans="1:7">
      <c r="A553" s="439" t="s">
        <v>1037</v>
      </c>
      <c r="B553" s="303" t="s">
        <v>1038</v>
      </c>
      <c r="C553" s="344">
        <v>0</v>
      </c>
      <c r="D553" s="344">
        <v>0</v>
      </c>
      <c r="E553" s="316" t="str">
        <f t="shared" si="27"/>
        <v/>
      </c>
      <c r="F553" s="285" t="str">
        <f t="shared" si="28"/>
        <v>否</v>
      </c>
      <c r="G553" s="162" t="str">
        <f t="shared" si="29"/>
        <v>项</v>
      </c>
    </row>
    <row r="554" ht="36" customHeight="1" spans="1:7">
      <c r="A554" s="442">
        <v>2080113</v>
      </c>
      <c r="B554" s="449" t="s">
        <v>308</v>
      </c>
      <c r="C554" s="344">
        <v>0</v>
      </c>
      <c r="D554" s="344">
        <v>0</v>
      </c>
      <c r="E554" s="316" t="str">
        <f t="shared" si="27"/>
        <v/>
      </c>
      <c r="F554" s="285" t="str">
        <f t="shared" si="28"/>
        <v>否</v>
      </c>
      <c r="G554" s="162" t="str">
        <f t="shared" si="29"/>
        <v>项</v>
      </c>
    </row>
    <row r="555" ht="36" customHeight="1" spans="1:7">
      <c r="A555" s="442">
        <v>2080114</v>
      </c>
      <c r="B555" s="449" t="s">
        <v>310</v>
      </c>
      <c r="C555" s="344">
        <v>0</v>
      </c>
      <c r="D555" s="344">
        <v>0</v>
      </c>
      <c r="E555" s="316" t="str">
        <f t="shared" si="27"/>
        <v/>
      </c>
      <c r="F555" s="285" t="str">
        <f t="shared" si="28"/>
        <v>否</v>
      </c>
      <c r="G555" s="162" t="str">
        <f t="shared" si="29"/>
        <v>项</v>
      </c>
    </row>
    <row r="556" ht="36" customHeight="1" spans="1:7">
      <c r="A556" s="442">
        <v>2080115</v>
      </c>
      <c r="B556" s="449" t="s">
        <v>312</v>
      </c>
      <c r="C556" s="344">
        <v>0</v>
      </c>
      <c r="D556" s="344">
        <v>0</v>
      </c>
      <c r="E556" s="316" t="str">
        <f t="shared" si="27"/>
        <v/>
      </c>
      <c r="F556" s="285" t="str">
        <f t="shared" si="28"/>
        <v>否</v>
      </c>
      <c r="G556" s="162" t="str">
        <f t="shared" si="29"/>
        <v>项</v>
      </c>
    </row>
    <row r="557" ht="36" customHeight="1" spans="1:7">
      <c r="A557" s="442">
        <v>2080116</v>
      </c>
      <c r="B557" s="449" t="s">
        <v>314</v>
      </c>
      <c r="C557" s="344"/>
      <c r="D557" s="344"/>
      <c r="E557" s="316" t="str">
        <f t="shared" si="27"/>
        <v/>
      </c>
      <c r="F557" s="285" t="str">
        <f t="shared" si="28"/>
        <v>否</v>
      </c>
      <c r="G557" s="162" t="str">
        <f t="shared" si="29"/>
        <v>项</v>
      </c>
    </row>
    <row r="558" ht="36" customHeight="1" spans="1:7">
      <c r="A558" s="442">
        <v>2080150</v>
      </c>
      <c r="B558" s="449" t="s">
        <v>159</v>
      </c>
      <c r="C558" s="306">
        <v>890</v>
      </c>
      <c r="D558" s="306">
        <v>952</v>
      </c>
      <c r="E558" s="316">
        <f t="shared" si="27"/>
        <v>0.07</v>
      </c>
      <c r="F558" s="285" t="str">
        <f t="shared" si="28"/>
        <v>是</v>
      </c>
      <c r="G558" s="162" t="str">
        <f t="shared" si="29"/>
        <v>项</v>
      </c>
    </row>
    <row r="559" ht="36" customHeight="1" spans="1:7">
      <c r="A559" s="439" t="s">
        <v>1039</v>
      </c>
      <c r="B559" s="303" t="s">
        <v>1040</v>
      </c>
      <c r="C559" s="306">
        <v>341</v>
      </c>
      <c r="D559" s="306">
        <v>647</v>
      </c>
      <c r="E559" s="316">
        <f t="shared" si="27"/>
        <v>0.897</v>
      </c>
      <c r="F559" s="285" t="str">
        <f t="shared" si="28"/>
        <v>是</v>
      </c>
      <c r="G559" s="162" t="str">
        <f t="shared" si="29"/>
        <v>项</v>
      </c>
    </row>
    <row r="560" ht="36" customHeight="1" spans="1:7">
      <c r="A560" s="438" t="s">
        <v>1041</v>
      </c>
      <c r="B560" s="301" t="s">
        <v>1042</v>
      </c>
      <c r="C560" s="306">
        <v>780</v>
      </c>
      <c r="D560" s="306">
        <v>798</v>
      </c>
      <c r="E560" s="316">
        <f t="shared" si="27"/>
        <v>0.023</v>
      </c>
      <c r="F560" s="285" t="str">
        <f t="shared" si="28"/>
        <v>是</v>
      </c>
      <c r="G560" s="162" t="str">
        <f t="shared" si="29"/>
        <v>款</v>
      </c>
    </row>
    <row r="561" ht="36" customHeight="1" spans="1:7">
      <c r="A561" s="439" t="s">
        <v>1043</v>
      </c>
      <c r="B561" s="303" t="s">
        <v>141</v>
      </c>
      <c r="C561" s="306">
        <v>469</v>
      </c>
      <c r="D561" s="306">
        <v>470</v>
      </c>
      <c r="E561" s="316">
        <f t="shared" si="27"/>
        <v>0.002</v>
      </c>
      <c r="F561" s="285" t="str">
        <f t="shared" si="28"/>
        <v>是</v>
      </c>
      <c r="G561" s="162" t="str">
        <f t="shared" si="29"/>
        <v>项</v>
      </c>
    </row>
    <row r="562" ht="36" customHeight="1" spans="1:7">
      <c r="A562" s="439" t="s">
        <v>1044</v>
      </c>
      <c r="B562" s="303" t="s">
        <v>143</v>
      </c>
      <c r="C562" s="306">
        <v>80</v>
      </c>
      <c r="D562" s="306">
        <v>76</v>
      </c>
      <c r="E562" s="316">
        <f t="shared" si="27"/>
        <v>-0.05</v>
      </c>
      <c r="F562" s="285" t="str">
        <f t="shared" si="28"/>
        <v>是</v>
      </c>
      <c r="G562" s="162" t="str">
        <f t="shared" si="29"/>
        <v>项</v>
      </c>
    </row>
    <row r="563" ht="36" customHeight="1" spans="1:7">
      <c r="A563" s="439" t="s">
        <v>1045</v>
      </c>
      <c r="B563" s="303" t="s">
        <v>145</v>
      </c>
      <c r="C563" s="344"/>
      <c r="D563" s="344"/>
      <c r="E563" s="316" t="str">
        <f t="shared" si="27"/>
        <v/>
      </c>
      <c r="F563" s="285" t="str">
        <f t="shared" si="28"/>
        <v>否</v>
      </c>
      <c r="G563" s="162" t="str">
        <f t="shared" si="29"/>
        <v>项</v>
      </c>
    </row>
    <row r="564" ht="36" customHeight="1" spans="1:7">
      <c r="A564" s="439" t="s">
        <v>1046</v>
      </c>
      <c r="B564" s="303" t="s">
        <v>1047</v>
      </c>
      <c r="C564" s="306">
        <v>122</v>
      </c>
      <c r="D564" s="306">
        <v>141</v>
      </c>
      <c r="E564" s="316">
        <f t="shared" si="27"/>
        <v>0.156</v>
      </c>
      <c r="F564" s="285" t="str">
        <f t="shared" si="28"/>
        <v>是</v>
      </c>
      <c r="G564" s="162" t="str">
        <f t="shared" si="29"/>
        <v>项</v>
      </c>
    </row>
    <row r="565" ht="36" customHeight="1" spans="1:7">
      <c r="A565" s="439" t="s">
        <v>1048</v>
      </c>
      <c r="B565" s="303" t="s">
        <v>1049</v>
      </c>
      <c r="C565" s="306">
        <v>0</v>
      </c>
      <c r="D565" s="306">
        <v>0</v>
      </c>
      <c r="E565" s="316" t="str">
        <f t="shared" si="27"/>
        <v/>
      </c>
      <c r="F565" s="285" t="str">
        <f t="shared" si="28"/>
        <v>否</v>
      </c>
      <c r="G565" s="162" t="str">
        <f t="shared" si="29"/>
        <v>项</v>
      </c>
    </row>
    <row r="566" ht="36" customHeight="1" spans="1:7">
      <c r="A566" s="439" t="s">
        <v>1050</v>
      </c>
      <c r="B566" s="303" t="s">
        <v>1051</v>
      </c>
      <c r="C566" s="306">
        <v>0</v>
      </c>
      <c r="D566" s="306">
        <v>0</v>
      </c>
      <c r="E566" s="316" t="str">
        <f t="shared" si="27"/>
        <v/>
      </c>
      <c r="F566" s="285" t="str">
        <f t="shared" si="28"/>
        <v>否</v>
      </c>
      <c r="G566" s="162" t="str">
        <f t="shared" si="29"/>
        <v>项</v>
      </c>
    </row>
    <row r="567" ht="36" customHeight="1" spans="1:7">
      <c r="A567" s="439" t="s">
        <v>1052</v>
      </c>
      <c r="B567" s="303" t="s">
        <v>1053</v>
      </c>
      <c r="C567" s="306">
        <v>109</v>
      </c>
      <c r="D567" s="306">
        <v>111</v>
      </c>
      <c r="E567" s="316">
        <f t="shared" si="27"/>
        <v>0.018</v>
      </c>
      <c r="F567" s="285" t="str">
        <f t="shared" si="28"/>
        <v>是</v>
      </c>
      <c r="G567" s="162" t="str">
        <f t="shared" si="29"/>
        <v>项</v>
      </c>
    </row>
    <row r="568" ht="36" customHeight="1" spans="1:7">
      <c r="A568" s="438" t="s">
        <v>1054</v>
      </c>
      <c r="B568" s="301" t="s">
        <v>1055</v>
      </c>
      <c r="C568" s="328">
        <f>SUM(C569:C569)</f>
        <v>0</v>
      </c>
      <c r="D568" s="328">
        <f>SUM(D569:D569)</f>
        <v>0</v>
      </c>
      <c r="E568" s="316" t="str">
        <f t="shared" si="27"/>
        <v/>
      </c>
      <c r="F568" s="285" t="str">
        <f t="shared" si="28"/>
        <v>否</v>
      </c>
      <c r="G568" s="162" t="str">
        <f t="shared" si="29"/>
        <v>款</v>
      </c>
    </row>
    <row r="569" ht="36" customHeight="1" spans="1:7">
      <c r="A569" s="439" t="s">
        <v>1056</v>
      </c>
      <c r="B569" s="303" t="s">
        <v>1057</v>
      </c>
      <c r="C569" s="344">
        <v>0</v>
      </c>
      <c r="D569" s="344">
        <v>0</v>
      </c>
      <c r="E569" s="316" t="str">
        <f t="shared" si="27"/>
        <v/>
      </c>
      <c r="F569" s="285" t="str">
        <f t="shared" si="28"/>
        <v>否</v>
      </c>
      <c r="G569" s="162" t="str">
        <f t="shared" si="29"/>
        <v>项</v>
      </c>
    </row>
    <row r="570" ht="36" customHeight="1" spans="1:7">
      <c r="A570" s="438" t="s">
        <v>1058</v>
      </c>
      <c r="B570" s="301" t="s">
        <v>1059</v>
      </c>
      <c r="C570" s="306">
        <v>53142</v>
      </c>
      <c r="D570" s="306">
        <v>60197</v>
      </c>
      <c r="E570" s="316">
        <f t="shared" si="27"/>
        <v>0.133</v>
      </c>
      <c r="F570" s="285" t="str">
        <f t="shared" si="28"/>
        <v>是</v>
      </c>
      <c r="G570" s="162" t="str">
        <f t="shared" si="29"/>
        <v>款</v>
      </c>
    </row>
    <row r="571" ht="36" customHeight="1" spans="1:7">
      <c r="A571" s="439" t="s">
        <v>1060</v>
      </c>
      <c r="B571" s="303" t="s">
        <v>1061</v>
      </c>
      <c r="C571" s="306">
        <v>8640</v>
      </c>
      <c r="D571" s="306">
        <v>9941</v>
      </c>
      <c r="E571" s="316">
        <f t="shared" si="27"/>
        <v>0.151</v>
      </c>
      <c r="F571" s="285" t="str">
        <f t="shared" si="28"/>
        <v>是</v>
      </c>
      <c r="G571" s="162" t="str">
        <f t="shared" si="29"/>
        <v>项</v>
      </c>
    </row>
    <row r="572" ht="36" customHeight="1" spans="1:7">
      <c r="A572" s="439" t="s">
        <v>1062</v>
      </c>
      <c r="B572" s="303" t="s">
        <v>1063</v>
      </c>
      <c r="C572" s="306">
        <v>12623</v>
      </c>
      <c r="D572" s="306">
        <v>13356</v>
      </c>
      <c r="E572" s="316">
        <f t="shared" si="27"/>
        <v>0.058</v>
      </c>
      <c r="F572" s="285" t="str">
        <f t="shared" si="28"/>
        <v>是</v>
      </c>
      <c r="G572" s="162" t="str">
        <f t="shared" si="29"/>
        <v>项</v>
      </c>
    </row>
    <row r="573" ht="36" customHeight="1" spans="1:7">
      <c r="A573" s="439" t="s">
        <v>1064</v>
      </c>
      <c r="B573" s="303" t="s">
        <v>1065</v>
      </c>
      <c r="C573" s="306">
        <v>1718</v>
      </c>
      <c r="D573" s="306">
        <v>1747</v>
      </c>
      <c r="E573" s="316">
        <f t="shared" si="27"/>
        <v>0.017</v>
      </c>
      <c r="F573" s="285" t="str">
        <f t="shared" si="28"/>
        <v>是</v>
      </c>
      <c r="G573" s="162" t="str">
        <f t="shared" si="29"/>
        <v>项</v>
      </c>
    </row>
    <row r="574" ht="36" customHeight="1" spans="1:7">
      <c r="A574" s="439" t="s">
        <v>1066</v>
      </c>
      <c r="B574" s="303" t="s">
        <v>1067</v>
      </c>
      <c r="C574" s="306">
        <v>16764</v>
      </c>
      <c r="D574" s="306">
        <v>20486</v>
      </c>
      <c r="E574" s="316">
        <f t="shared" si="27"/>
        <v>0.222</v>
      </c>
      <c r="F574" s="285" t="str">
        <f t="shared" si="28"/>
        <v>是</v>
      </c>
      <c r="G574" s="162" t="str">
        <f t="shared" si="29"/>
        <v>项</v>
      </c>
    </row>
    <row r="575" ht="36" customHeight="1" spans="1:7">
      <c r="A575" s="439" t="s">
        <v>1068</v>
      </c>
      <c r="B575" s="303" t="s">
        <v>1069</v>
      </c>
      <c r="C575" s="306">
        <v>3240</v>
      </c>
      <c r="D575" s="306">
        <v>5177</v>
      </c>
      <c r="E575" s="316">
        <f t="shared" si="27"/>
        <v>0.598</v>
      </c>
      <c r="F575" s="285" t="str">
        <f t="shared" si="28"/>
        <v>是</v>
      </c>
      <c r="G575" s="162" t="str">
        <f t="shared" si="29"/>
        <v>项</v>
      </c>
    </row>
    <row r="576" ht="36" customHeight="1" spans="1:7">
      <c r="A576" s="439" t="s">
        <v>1070</v>
      </c>
      <c r="B576" s="303" t="s">
        <v>1071</v>
      </c>
      <c r="C576" s="306">
        <v>9673</v>
      </c>
      <c r="D576" s="306">
        <v>9319</v>
      </c>
      <c r="E576" s="316">
        <f t="shared" si="27"/>
        <v>-0.037</v>
      </c>
      <c r="F576" s="285" t="str">
        <f t="shared" si="28"/>
        <v>是</v>
      </c>
      <c r="G576" s="162" t="str">
        <f t="shared" si="29"/>
        <v>项</v>
      </c>
    </row>
    <row r="577" ht="36" customHeight="1" spans="1:7">
      <c r="A577" s="442">
        <v>2080508</v>
      </c>
      <c r="B577" s="449" t="s">
        <v>1072</v>
      </c>
      <c r="C577" s="306">
        <v>0</v>
      </c>
      <c r="D577" s="306">
        <v>0</v>
      </c>
      <c r="E577" s="316" t="str">
        <f t="shared" si="27"/>
        <v/>
      </c>
      <c r="F577" s="285" t="str">
        <f t="shared" si="28"/>
        <v>否</v>
      </c>
      <c r="G577" s="162" t="str">
        <f t="shared" si="29"/>
        <v>项</v>
      </c>
    </row>
    <row r="578" ht="36" customHeight="1" spans="1:7">
      <c r="A578" s="439" t="s">
        <v>1073</v>
      </c>
      <c r="B578" s="303" t="s">
        <v>1074</v>
      </c>
      <c r="C578" s="306">
        <v>484</v>
      </c>
      <c r="D578" s="306">
        <v>171</v>
      </c>
      <c r="E578" s="316">
        <f t="shared" si="27"/>
        <v>-0.647</v>
      </c>
      <c r="F578" s="285" t="str">
        <f t="shared" si="28"/>
        <v>是</v>
      </c>
      <c r="G578" s="162" t="str">
        <f t="shared" si="29"/>
        <v>项</v>
      </c>
    </row>
    <row r="579" ht="36" customHeight="1" spans="1:7">
      <c r="A579" s="438" t="s">
        <v>1075</v>
      </c>
      <c r="B579" s="301" t="s">
        <v>1076</v>
      </c>
      <c r="C579" s="328">
        <f>SUM(C580:C582)</f>
        <v>0</v>
      </c>
      <c r="D579" s="328">
        <f>SUM(D580:D582)</f>
        <v>0</v>
      </c>
      <c r="E579" s="316" t="str">
        <f t="shared" si="27"/>
        <v/>
      </c>
      <c r="F579" s="285" t="str">
        <f t="shared" si="28"/>
        <v>否</v>
      </c>
      <c r="G579" s="162" t="str">
        <f t="shared" si="29"/>
        <v>款</v>
      </c>
    </row>
    <row r="580" ht="36" customHeight="1" spans="1:7">
      <c r="A580" s="439" t="s">
        <v>1077</v>
      </c>
      <c r="B580" s="303" t="s">
        <v>1078</v>
      </c>
      <c r="C580" s="344">
        <v>0</v>
      </c>
      <c r="D580" s="344">
        <v>0</v>
      </c>
      <c r="E580" s="316" t="str">
        <f t="shared" ref="E580:E643" si="30">IF(C580&gt;0,D580/C580-1,IF(C580&lt;0,-(D580/C580-1),""))</f>
        <v/>
      </c>
      <c r="F580" s="285" t="str">
        <f t="shared" ref="F580:F643" si="31">IF(LEN(A580)=3,"是",IF(B580&lt;&gt;"",IF(SUM(C580:D580)&lt;&gt;0,"是","否"),"是"))</f>
        <v>否</v>
      </c>
      <c r="G580" s="162" t="str">
        <f t="shared" ref="G580:G643" si="32">IF(LEN(A580)=3,"类",IF(LEN(A580)=5,"款","项"))</f>
        <v>项</v>
      </c>
    </row>
    <row r="581" ht="36" customHeight="1" spans="1:7">
      <c r="A581" s="439" t="s">
        <v>1079</v>
      </c>
      <c r="B581" s="303" t="s">
        <v>1080</v>
      </c>
      <c r="C581" s="344">
        <v>0</v>
      </c>
      <c r="D581" s="344">
        <v>0</v>
      </c>
      <c r="E581" s="316" t="str">
        <f t="shared" si="30"/>
        <v/>
      </c>
      <c r="F581" s="285" t="str">
        <f t="shared" si="31"/>
        <v>否</v>
      </c>
      <c r="G581" s="162" t="str">
        <f t="shared" si="32"/>
        <v>项</v>
      </c>
    </row>
    <row r="582" ht="36" customHeight="1" spans="1:7">
      <c r="A582" s="439" t="s">
        <v>1081</v>
      </c>
      <c r="B582" s="303" t="s">
        <v>1082</v>
      </c>
      <c r="C582" s="344">
        <v>0</v>
      </c>
      <c r="D582" s="344">
        <v>0</v>
      </c>
      <c r="E582" s="316" t="str">
        <f t="shared" si="30"/>
        <v/>
      </c>
      <c r="F582" s="285" t="str">
        <f t="shared" si="31"/>
        <v>否</v>
      </c>
      <c r="G582" s="162" t="str">
        <f t="shared" si="32"/>
        <v>项</v>
      </c>
    </row>
    <row r="583" ht="36" customHeight="1" spans="1:7">
      <c r="A583" s="438" t="s">
        <v>1083</v>
      </c>
      <c r="B583" s="301" t="s">
        <v>1084</v>
      </c>
      <c r="C583" s="306">
        <v>558</v>
      </c>
      <c r="D583" s="306">
        <v>811</v>
      </c>
      <c r="E583" s="316">
        <f t="shared" si="30"/>
        <v>0.453</v>
      </c>
      <c r="F583" s="285" t="str">
        <f t="shared" si="31"/>
        <v>是</v>
      </c>
      <c r="G583" s="162" t="str">
        <f t="shared" si="32"/>
        <v>款</v>
      </c>
    </row>
    <row r="584" ht="36" customHeight="1" spans="1:7">
      <c r="A584" s="439" t="s">
        <v>1085</v>
      </c>
      <c r="B584" s="303" t="s">
        <v>1086</v>
      </c>
      <c r="C584" s="306">
        <v>0</v>
      </c>
      <c r="D584" s="306">
        <v>0</v>
      </c>
      <c r="E584" s="316" t="str">
        <f t="shared" si="30"/>
        <v/>
      </c>
      <c r="F584" s="285" t="str">
        <f t="shared" si="31"/>
        <v>否</v>
      </c>
      <c r="G584" s="162" t="str">
        <f t="shared" si="32"/>
        <v>项</v>
      </c>
    </row>
    <row r="585" ht="36" customHeight="1" spans="1:7">
      <c r="A585" s="439" t="s">
        <v>1087</v>
      </c>
      <c r="B585" s="303" t="s">
        <v>1088</v>
      </c>
      <c r="C585" s="306">
        <v>0</v>
      </c>
      <c r="D585" s="306">
        <v>0</v>
      </c>
      <c r="E585" s="316" t="str">
        <f t="shared" si="30"/>
        <v/>
      </c>
      <c r="F585" s="285" t="str">
        <f t="shared" si="31"/>
        <v>否</v>
      </c>
      <c r="G585" s="162" t="str">
        <f t="shared" si="32"/>
        <v>项</v>
      </c>
    </row>
    <row r="586" ht="36" customHeight="1" spans="1:7">
      <c r="A586" s="439" t="s">
        <v>1089</v>
      </c>
      <c r="B586" s="303" t="s">
        <v>1090</v>
      </c>
      <c r="C586" s="306">
        <v>0</v>
      </c>
      <c r="D586" s="306">
        <v>0</v>
      </c>
      <c r="E586" s="316" t="str">
        <f t="shared" si="30"/>
        <v/>
      </c>
      <c r="F586" s="285" t="str">
        <f t="shared" si="31"/>
        <v>否</v>
      </c>
      <c r="G586" s="162" t="str">
        <f t="shared" si="32"/>
        <v>项</v>
      </c>
    </row>
    <row r="587" ht="36" customHeight="1" spans="1:7">
      <c r="A587" s="439" t="s">
        <v>1091</v>
      </c>
      <c r="B587" s="303" t="s">
        <v>1092</v>
      </c>
      <c r="C587" s="306">
        <v>0</v>
      </c>
      <c r="D587" s="306">
        <v>0</v>
      </c>
      <c r="E587" s="316" t="str">
        <f t="shared" si="30"/>
        <v/>
      </c>
      <c r="F587" s="285" t="str">
        <f t="shared" si="31"/>
        <v>否</v>
      </c>
      <c r="G587" s="162" t="str">
        <f t="shared" si="32"/>
        <v>项</v>
      </c>
    </row>
    <row r="588" ht="36" customHeight="1" spans="1:7">
      <c r="A588" s="439" t="s">
        <v>1093</v>
      </c>
      <c r="B588" s="303" t="s">
        <v>1094</v>
      </c>
      <c r="C588" s="306">
        <v>0</v>
      </c>
      <c r="D588" s="306">
        <v>0</v>
      </c>
      <c r="E588" s="316" t="str">
        <f t="shared" si="30"/>
        <v/>
      </c>
      <c r="F588" s="285" t="str">
        <f t="shared" si="31"/>
        <v>否</v>
      </c>
      <c r="G588" s="162" t="str">
        <f t="shared" si="32"/>
        <v>项</v>
      </c>
    </row>
    <row r="589" ht="36" customHeight="1" spans="1:7">
      <c r="A589" s="439" t="s">
        <v>1095</v>
      </c>
      <c r="B589" s="303" t="s">
        <v>1096</v>
      </c>
      <c r="C589" s="306">
        <v>0</v>
      </c>
      <c r="D589" s="306">
        <v>0</v>
      </c>
      <c r="E589" s="316" t="str">
        <f t="shared" si="30"/>
        <v/>
      </c>
      <c r="F589" s="285" t="str">
        <f t="shared" si="31"/>
        <v>否</v>
      </c>
      <c r="G589" s="162" t="str">
        <f t="shared" si="32"/>
        <v>项</v>
      </c>
    </row>
    <row r="590" ht="36" customHeight="1" spans="1:7">
      <c r="A590" s="439" t="s">
        <v>1097</v>
      </c>
      <c r="B590" s="303" t="s">
        <v>1098</v>
      </c>
      <c r="C590" s="306">
        <v>109</v>
      </c>
      <c r="D590" s="306">
        <v>0</v>
      </c>
      <c r="E590" s="316">
        <f t="shared" si="30"/>
        <v>-1</v>
      </c>
      <c r="F590" s="285" t="str">
        <f t="shared" si="31"/>
        <v>是</v>
      </c>
      <c r="G590" s="162" t="str">
        <f t="shared" si="32"/>
        <v>项</v>
      </c>
    </row>
    <row r="591" ht="36" customHeight="1" spans="1:7">
      <c r="A591" s="439" t="s">
        <v>1099</v>
      </c>
      <c r="B591" s="303" t="s">
        <v>1100</v>
      </c>
      <c r="C591" s="344">
        <v>0</v>
      </c>
      <c r="D591" s="344">
        <v>0</v>
      </c>
      <c r="E591" s="316" t="str">
        <f t="shared" si="30"/>
        <v/>
      </c>
      <c r="F591" s="285" t="str">
        <f t="shared" si="31"/>
        <v>否</v>
      </c>
      <c r="G591" s="162" t="str">
        <f t="shared" si="32"/>
        <v>项</v>
      </c>
    </row>
    <row r="592" ht="36" customHeight="1" spans="1:7">
      <c r="A592" s="439" t="s">
        <v>1101</v>
      </c>
      <c r="B592" s="303" t="s">
        <v>1102</v>
      </c>
      <c r="C592" s="306">
        <v>449</v>
      </c>
      <c r="D592" s="306">
        <v>811</v>
      </c>
      <c r="E592" s="316">
        <f t="shared" si="30"/>
        <v>0.806</v>
      </c>
      <c r="F592" s="285" t="str">
        <f t="shared" si="31"/>
        <v>是</v>
      </c>
      <c r="G592" s="162" t="str">
        <f t="shared" si="32"/>
        <v>项</v>
      </c>
    </row>
    <row r="593" ht="36" customHeight="1" spans="1:7">
      <c r="A593" s="438" t="s">
        <v>1103</v>
      </c>
      <c r="B593" s="301" t="s">
        <v>1104</v>
      </c>
      <c r="C593" s="306">
        <v>107</v>
      </c>
      <c r="D593" s="306">
        <v>150</v>
      </c>
      <c r="E593" s="316">
        <f t="shared" si="30"/>
        <v>0.402</v>
      </c>
      <c r="F593" s="285" t="str">
        <f t="shared" si="31"/>
        <v>是</v>
      </c>
      <c r="G593" s="162" t="str">
        <f t="shared" si="32"/>
        <v>款</v>
      </c>
    </row>
    <row r="594" ht="36" customHeight="1" spans="1:7">
      <c r="A594" s="439" t="s">
        <v>1105</v>
      </c>
      <c r="B594" s="303" t="s">
        <v>1106</v>
      </c>
      <c r="C594" s="306">
        <v>7</v>
      </c>
      <c r="D594" s="306">
        <v>84</v>
      </c>
      <c r="E594" s="316">
        <f t="shared" si="30"/>
        <v>11</v>
      </c>
      <c r="F594" s="285" t="str">
        <f t="shared" si="31"/>
        <v>是</v>
      </c>
      <c r="G594" s="162" t="str">
        <f t="shared" si="32"/>
        <v>项</v>
      </c>
    </row>
    <row r="595" ht="36" customHeight="1" spans="1:7">
      <c r="A595" s="439" t="s">
        <v>1107</v>
      </c>
      <c r="B595" s="303" t="s">
        <v>1108</v>
      </c>
      <c r="C595" s="344"/>
      <c r="D595" s="344"/>
      <c r="E595" s="316" t="str">
        <f t="shared" si="30"/>
        <v/>
      </c>
      <c r="F595" s="285" t="str">
        <f t="shared" si="31"/>
        <v>否</v>
      </c>
      <c r="G595" s="162" t="str">
        <f t="shared" si="32"/>
        <v>项</v>
      </c>
    </row>
    <row r="596" ht="36" customHeight="1" spans="1:7">
      <c r="A596" s="439" t="s">
        <v>1109</v>
      </c>
      <c r="B596" s="303" t="s">
        <v>1110</v>
      </c>
      <c r="C596" s="344"/>
      <c r="D596" s="344"/>
      <c r="E596" s="316" t="str">
        <f t="shared" si="30"/>
        <v/>
      </c>
      <c r="F596" s="285" t="str">
        <f t="shared" si="31"/>
        <v>否</v>
      </c>
      <c r="G596" s="162" t="str">
        <f t="shared" si="32"/>
        <v>项</v>
      </c>
    </row>
    <row r="597" s="403" customFormat="1" ht="36" customHeight="1" spans="1:7">
      <c r="A597" s="439" t="s">
        <v>1111</v>
      </c>
      <c r="B597" s="303" t="s">
        <v>1112</v>
      </c>
      <c r="C597" s="344"/>
      <c r="D597" s="344"/>
      <c r="E597" s="316" t="str">
        <f t="shared" si="30"/>
        <v/>
      </c>
      <c r="F597" s="285" t="str">
        <f t="shared" si="31"/>
        <v>否</v>
      </c>
      <c r="G597" s="162" t="str">
        <f t="shared" si="32"/>
        <v>项</v>
      </c>
    </row>
    <row r="598" ht="36" customHeight="1" spans="1:7">
      <c r="A598" s="439" t="s">
        <v>1113</v>
      </c>
      <c r="B598" s="303" t="s">
        <v>1114</v>
      </c>
      <c r="C598" s="344">
        <v>0</v>
      </c>
      <c r="D598" s="344">
        <v>0</v>
      </c>
      <c r="E598" s="316" t="str">
        <f t="shared" si="30"/>
        <v/>
      </c>
      <c r="F598" s="285" t="str">
        <f t="shared" si="31"/>
        <v>否</v>
      </c>
      <c r="G598" s="162" t="str">
        <f t="shared" si="32"/>
        <v>项</v>
      </c>
    </row>
    <row r="599" ht="36" customHeight="1" spans="1:7">
      <c r="A599" s="439" t="s">
        <v>1115</v>
      </c>
      <c r="B599" s="303" t="s">
        <v>1116</v>
      </c>
      <c r="C599" s="344">
        <v>0</v>
      </c>
      <c r="D599" s="344">
        <v>0</v>
      </c>
      <c r="E599" s="316" t="str">
        <f t="shared" si="30"/>
        <v/>
      </c>
      <c r="F599" s="285" t="str">
        <f t="shared" si="31"/>
        <v>否</v>
      </c>
      <c r="G599" s="162" t="str">
        <f t="shared" si="32"/>
        <v>项</v>
      </c>
    </row>
    <row r="600" ht="36" customHeight="1" spans="1:7">
      <c r="A600" s="439" t="s">
        <v>1117</v>
      </c>
      <c r="B600" s="303" t="s">
        <v>1118</v>
      </c>
      <c r="C600" s="344">
        <v>100</v>
      </c>
      <c r="D600" s="344">
        <v>66</v>
      </c>
      <c r="E600" s="316">
        <f t="shared" si="30"/>
        <v>-0.34</v>
      </c>
      <c r="F600" s="285" t="str">
        <f t="shared" si="31"/>
        <v>是</v>
      </c>
      <c r="G600" s="162" t="str">
        <f t="shared" si="32"/>
        <v>项</v>
      </c>
    </row>
    <row r="601" ht="36" customHeight="1" spans="1:7">
      <c r="A601" s="438" t="s">
        <v>1119</v>
      </c>
      <c r="B601" s="301" t="s">
        <v>1120</v>
      </c>
      <c r="C601" s="306">
        <v>465</v>
      </c>
      <c r="D601" s="306">
        <v>1491</v>
      </c>
      <c r="E601" s="316">
        <f t="shared" si="30"/>
        <v>2.206</v>
      </c>
      <c r="F601" s="285" t="str">
        <f t="shared" si="31"/>
        <v>是</v>
      </c>
      <c r="G601" s="162" t="str">
        <f t="shared" si="32"/>
        <v>款</v>
      </c>
    </row>
    <row r="602" s="403" customFormat="1" ht="36" customHeight="1" spans="1:7">
      <c r="A602" s="439" t="s">
        <v>1121</v>
      </c>
      <c r="B602" s="303" t="s">
        <v>1122</v>
      </c>
      <c r="C602" s="306">
        <v>0</v>
      </c>
      <c r="D602" s="306">
        <v>0</v>
      </c>
      <c r="E602" s="316" t="str">
        <f t="shared" si="30"/>
        <v/>
      </c>
      <c r="F602" s="285" t="str">
        <f t="shared" si="31"/>
        <v>否</v>
      </c>
      <c r="G602" s="162" t="str">
        <f t="shared" si="32"/>
        <v>项</v>
      </c>
    </row>
    <row r="603" ht="36" customHeight="1" spans="1:7">
      <c r="A603" s="439" t="s">
        <v>1123</v>
      </c>
      <c r="B603" s="303" t="s">
        <v>1124</v>
      </c>
      <c r="C603" s="306">
        <v>72</v>
      </c>
      <c r="D603" s="306">
        <v>1173</v>
      </c>
      <c r="E603" s="316">
        <f t="shared" si="30"/>
        <v>15.292</v>
      </c>
      <c r="F603" s="285" t="str">
        <f t="shared" si="31"/>
        <v>是</v>
      </c>
      <c r="G603" s="162" t="str">
        <f t="shared" si="32"/>
        <v>项</v>
      </c>
    </row>
    <row r="604" ht="36" customHeight="1" spans="1:7">
      <c r="A604" s="439" t="s">
        <v>1125</v>
      </c>
      <c r="B604" s="303" t="s">
        <v>1126</v>
      </c>
      <c r="C604" s="306">
        <v>148</v>
      </c>
      <c r="D604" s="306">
        <v>293</v>
      </c>
      <c r="E604" s="316">
        <f t="shared" si="30"/>
        <v>0.98</v>
      </c>
      <c r="F604" s="285" t="str">
        <f t="shared" si="31"/>
        <v>是</v>
      </c>
      <c r="G604" s="162" t="str">
        <f t="shared" si="32"/>
        <v>项</v>
      </c>
    </row>
    <row r="605" ht="36" customHeight="1" spans="1:7">
      <c r="A605" s="439" t="s">
        <v>1127</v>
      </c>
      <c r="B605" s="303" t="s">
        <v>1128</v>
      </c>
      <c r="C605" s="306">
        <v>0</v>
      </c>
      <c r="D605" s="306">
        <v>0</v>
      </c>
      <c r="E605" s="316" t="str">
        <f t="shared" si="30"/>
        <v/>
      </c>
      <c r="F605" s="285" t="str">
        <f t="shared" si="31"/>
        <v>否</v>
      </c>
      <c r="G605" s="162" t="str">
        <f t="shared" si="32"/>
        <v>项</v>
      </c>
    </row>
    <row r="606" ht="36" customHeight="1" spans="1:7">
      <c r="A606" s="439" t="s">
        <v>1129</v>
      </c>
      <c r="B606" s="303" t="s">
        <v>1130</v>
      </c>
      <c r="C606" s="306">
        <v>239</v>
      </c>
      <c r="D606" s="306">
        <v>25</v>
      </c>
      <c r="E606" s="316">
        <f t="shared" si="30"/>
        <v>-0.895</v>
      </c>
      <c r="F606" s="285" t="str">
        <f t="shared" si="31"/>
        <v>是</v>
      </c>
      <c r="G606" s="162" t="str">
        <f t="shared" si="32"/>
        <v>项</v>
      </c>
    </row>
    <row r="607" ht="36" customHeight="1" spans="1:7">
      <c r="A607" s="439" t="s">
        <v>1131</v>
      </c>
      <c r="B607" s="303" t="s">
        <v>1132</v>
      </c>
      <c r="C607" s="306">
        <v>6</v>
      </c>
      <c r="D607" s="306">
        <v>0</v>
      </c>
      <c r="E607" s="316">
        <f t="shared" si="30"/>
        <v>-1</v>
      </c>
      <c r="F607" s="285" t="str">
        <f t="shared" si="31"/>
        <v>是</v>
      </c>
      <c r="G607" s="162" t="str">
        <f t="shared" si="32"/>
        <v>项</v>
      </c>
    </row>
    <row r="608" ht="36" customHeight="1" spans="1:7">
      <c r="A608" s="438" t="s">
        <v>1133</v>
      </c>
      <c r="B608" s="301" t="s">
        <v>1134</v>
      </c>
      <c r="C608" s="306">
        <v>1578</v>
      </c>
      <c r="D608" s="306">
        <v>1753</v>
      </c>
      <c r="E608" s="316">
        <f t="shared" si="30"/>
        <v>0.111</v>
      </c>
      <c r="F608" s="285" t="str">
        <f t="shared" si="31"/>
        <v>是</v>
      </c>
      <c r="G608" s="162" t="str">
        <f t="shared" si="32"/>
        <v>款</v>
      </c>
    </row>
    <row r="609" ht="36" customHeight="1" spans="1:7">
      <c r="A609" s="439" t="s">
        <v>1135</v>
      </c>
      <c r="B609" s="303" t="s">
        <v>1136</v>
      </c>
      <c r="C609" s="306">
        <v>28</v>
      </c>
      <c r="D609" s="306">
        <v>62</v>
      </c>
      <c r="E609" s="316">
        <f t="shared" si="30"/>
        <v>1.214</v>
      </c>
      <c r="F609" s="285" t="str">
        <f t="shared" si="31"/>
        <v>是</v>
      </c>
      <c r="G609" s="162" t="str">
        <f t="shared" si="32"/>
        <v>项</v>
      </c>
    </row>
    <row r="610" ht="36" customHeight="1" spans="1:7">
      <c r="A610" s="439" t="s">
        <v>1137</v>
      </c>
      <c r="B610" s="303" t="s">
        <v>1138</v>
      </c>
      <c r="C610" s="306">
        <v>796</v>
      </c>
      <c r="D610" s="306">
        <v>780</v>
      </c>
      <c r="E610" s="316">
        <f t="shared" si="30"/>
        <v>-0.02</v>
      </c>
      <c r="F610" s="285" t="str">
        <f t="shared" si="31"/>
        <v>是</v>
      </c>
      <c r="G610" s="162" t="str">
        <f t="shared" si="32"/>
        <v>项</v>
      </c>
    </row>
    <row r="611" ht="36" customHeight="1" spans="1:7">
      <c r="A611" s="439" t="s">
        <v>1139</v>
      </c>
      <c r="B611" s="303" t="s">
        <v>1140</v>
      </c>
      <c r="C611" s="306">
        <v>0</v>
      </c>
      <c r="D611" s="306">
        <v>0</v>
      </c>
      <c r="E611" s="316" t="str">
        <f t="shared" si="30"/>
        <v/>
      </c>
      <c r="F611" s="285" t="str">
        <f t="shared" si="31"/>
        <v>否</v>
      </c>
      <c r="G611" s="162" t="str">
        <f t="shared" si="32"/>
        <v>项</v>
      </c>
    </row>
    <row r="612" ht="36" customHeight="1" spans="1:7">
      <c r="A612" s="439" t="s">
        <v>1141</v>
      </c>
      <c r="B612" s="303" t="s">
        <v>1142</v>
      </c>
      <c r="C612" s="306">
        <v>0</v>
      </c>
      <c r="D612" s="306">
        <v>0</v>
      </c>
      <c r="E612" s="316" t="str">
        <f t="shared" si="30"/>
        <v/>
      </c>
      <c r="F612" s="285" t="str">
        <f t="shared" si="31"/>
        <v>否</v>
      </c>
      <c r="G612" s="162" t="str">
        <f t="shared" si="32"/>
        <v>项</v>
      </c>
    </row>
    <row r="613" ht="36" customHeight="1" spans="1:7">
      <c r="A613" s="439" t="s">
        <v>1143</v>
      </c>
      <c r="B613" s="303" t="s">
        <v>1144</v>
      </c>
      <c r="C613" s="306">
        <v>646</v>
      </c>
      <c r="D613" s="306">
        <v>860</v>
      </c>
      <c r="E613" s="316">
        <f t="shared" si="30"/>
        <v>0.331</v>
      </c>
      <c r="F613" s="285" t="str">
        <f t="shared" si="31"/>
        <v>是</v>
      </c>
      <c r="G613" s="162" t="str">
        <f t="shared" si="32"/>
        <v>项</v>
      </c>
    </row>
    <row r="614" ht="36" customHeight="1" spans="1:7">
      <c r="A614" s="439" t="s">
        <v>1145</v>
      </c>
      <c r="B614" s="303" t="s">
        <v>1146</v>
      </c>
      <c r="C614" s="306">
        <v>108</v>
      </c>
      <c r="D614" s="306">
        <v>51</v>
      </c>
      <c r="E614" s="316">
        <f t="shared" si="30"/>
        <v>-0.528</v>
      </c>
      <c r="F614" s="285" t="str">
        <f t="shared" si="31"/>
        <v>是</v>
      </c>
      <c r="G614" s="162" t="str">
        <f t="shared" si="32"/>
        <v>项</v>
      </c>
    </row>
    <row r="615" ht="36" customHeight="1" spans="1:7">
      <c r="A615" s="439" t="s">
        <v>1147</v>
      </c>
      <c r="B615" s="303" t="s">
        <v>1148</v>
      </c>
      <c r="C615" s="306">
        <v>0</v>
      </c>
      <c r="D615" s="306">
        <v>0</v>
      </c>
      <c r="E615" s="316" t="str">
        <f t="shared" si="30"/>
        <v/>
      </c>
      <c r="F615" s="285" t="str">
        <f t="shared" si="31"/>
        <v>否</v>
      </c>
      <c r="G615" s="162" t="str">
        <f t="shared" si="32"/>
        <v>项</v>
      </c>
    </row>
    <row r="616" ht="36" customHeight="1" spans="1:7">
      <c r="A616" s="438" t="s">
        <v>1149</v>
      </c>
      <c r="B616" s="301" t="s">
        <v>1150</v>
      </c>
      <c r="C616" s="306">
        <v>4332</v>
      </c>
      <c r="D616" s="306">
        <v>1261</v>
      </c>
      <c r="E616" s="316">
        <f t="shared" si="30"/>
        <v>-0.709</v>
      </c>
      <c r="F616" s="285" t="str">
        <f t="shared" si="31"/>
        <v>是</v>
      </c>
      <c r="G616" s="162" t="str">
        <f t="shared" si="32"/>
        <v>款</v>
      </c>
    </row>
    <row r="617" ht="36" customHeight="1" spans="1:7">
      <c r="A617" s="439" t="s">
        <v>1151</v>
      </c>
      <c r="B617" s="303" t="s">
        <v>141</v>
      </c>
      <c r="C617" s="306">
        <v>371</v>
      </c>
      <c r="D617" s="306">
        <v>325</v>
      </c>
      <c r="E617" s="316">
        <f t="shared" si="30"/>
        <v>-0.124</v>
      </c>
      <c r="F617" s="285" t="str">
        <f t="shared" si="31"/>
        <v>是</v>
      </c>
      <c r="G617" s="162" t="str">
        <f t="shared" si="32"/>
        <v>项</v>
      </c>
    </row>
    <row r="618" ht="36" customHeight="1" spans="1:7">
      <c r="A618" s="439" t="s">
        <v>1152</v>
      </c>
      <c r="B618" s="303" t="s">
        <v>143</v>
      </c>
      <c r="C618" s="306">
        <v>0</v>
      </c>
      <c r="D618" s="306">
        <v>0</v>
      </c>
      <c r="E618" s="316" t="str">
        <f t="shared" si="30"/>
        <v/>
      </c>
      <c r="F618" s="285" t="str">
        <f t="shared" si="31"/>
        <v>否</v>
      </c>
      <c r="G618" s="162" t="str">
        <f t="shared" si="32"/>
        <v>项</v>
      </c>
    </row>
    <row r="619" ht="36" customHeight="1" spans="1:7">
      <c r="A619" s="439" t="s">
        <v>1153</v>
      </c>
      <c r="B619" s="303" t="s">
        <v>145</v>
      </c>
      <c r="C619" s="306">
        <v>0</v>
      </c>
      <c r="D619" s="306">
        <v>0</v>
      </c>
      <c r="E619" s="316" t="str">
        <f t="shared" si="30"/>
        <v/>
      </c>
      <c r="F619" s="285" t="str">
        <f t="shared" si="31"/>
        <v>否</v>
      </c>
      <c r="G619" s="162" t="str">
        <f t="shared" si="32"/>
        <v>项</v>
      </c>
    </row>
    <row r="620" ht="36" customHeight="1" spans="1:7">
      <c r="A620" s="439" t="s">
        <v>1154</v>
      </c>
      <c r="B620" s="303" t="s">
        <v>1155</v>
      </c>
      <c r="C620" s="306">
        <v>0</v>
      </c>
      <c r="D620" s="306">
        <v>800</v>
      </c>
      <c r="E620" s="316" t="str">
        <f t="shared" si="30"/>
        <v/>
      </c>
      <c r="F620" s="285" t="str">
        <f t="shared" si="31"/>
        <v>是</v>
      </c>
      <c r="G620" s="162" t="str">
        <f t="shared" si="32"/>
        <v>项</v>
      </c>
    </row>
    <row r="621" ht="36" customHeight="1" spans="1:7">
      <c r="A621" s="439" t="s">
        <v>1156</v>
      </c>
      <c r="B621" s="303" t="s">
        <v>1157</v>
      </c>
      <c r="C621" s="306">
        <v>264</v>
      </c>
      <c r="D621" s="306">
        <v>22</v>
      </c>
      <c r="E621" s="316">
        <f t="shared" si="30"/>
        <v>-0.917</v>
      </c>
      <c r="F621" s="285" t="str">
        <f t="shared" si="31"/>
        <v>是</v>
      </c>
      <c r="G621" s="162" t="str">
        <f t="shared" si="32"/>
        <v>项</v>
      </c>
    </row>
    <row r="622" ht="36" customHeight="1" spans="1:7">
      <c r="A622" s="439" t="s">
        <v>1158</v>
      </c>
      <c r="B622" s="303" t="s">
        <v>1159</v>
      </c>
      <c r="C622" s="306">
        <v>2809</v>
      </c>
      <c r="D622" s="306">
        <v>17</v>
      </c>
      <c r="E622" s="316">
        <f t="shared" si="30"/>
        <v>-0.994</v>
      </c>
      <c r="F622" s="285" t="str">
        <f t="shared" si="31"/>
        <v>是</v>
      </c>
      <c r="G622" s="162" t="str">
        <f t="shared" si="32"/>
        <v>项</v>
      </c>
    </row>
    <row r="623" ht="36" customHeight="1" spans="1:7">
      <c r="A623" s="439" t="s">
        <v>1160</v>
      </c>
      <c r="B623" s="303" t="s">
        <v>1161</v>
      </c>
      <c r="C623" s="306">
        <v>0</v>
      </c>
      <c r="D623" s="306">
        <v>0</v>
      </c>
      <c r="E623" s="316" t="str">
        <f t="shared" si="30"/>
        <v/>
      </c>
      <c r="F623" s="285" t="str">
        <f t="shared" si="31"/>
        <v>否</v>
      </c>
      <c r="G623" s="162" t="str">
        <f t="shared" si="32"/>
        <v>项</v>
      </c>
    </row>
    <row r="624" ht="36" customHeight="1" spans="1:7">
      <c r="A624" s="439" t="s">
        <v>1162</v>
      </c>
      <c r="B624" s="303" t="s">
        <v>1163</v>
      </c>
      <c r="C624" s="306">
        <v>888</v>
      </c>
      <c r="D624" s="306">
        <v>97</v>
      </c>
      <c r="E624" s="316">
        <f t="shared" si="30"/>
        <v>-0.891</v>
      </c>
      <c r="F624" s="285" t="str">
        <f t="shared" si="31"/>
        <v>是</v>
      </c>
      <c r="G624" s="162" t="str">
        <f t="shared" si="32"/>
        <v>项</v>
      </c>
    </row>
    <row r="625" ht="36" customHeight="1" spans="1:7">
      <c r="A625" s="438" t="s">
        <v>1164</v>
      </c>
      <c r="B625" s="301" t="s">
        <v>1165</v>
      </c>
      <c r="C625" s="306">
        <v>284</v>
      </c>
      <c r="D625" s="306">
        <v>282</v>
      </c>
      <c r="E625" s="316">
        <f t="shared" si="30"/>
        <v>-0.007</v>
      </c>
      <c r="F625" s="285" t="str">
        <f t="shared" si="31"/>
        <v>是</v>
      </c>
      <c r="G625" s="162" t="str">
        <f t="shared" si="32"/>
        <v>款</v>
      </c>
    </row>
    <row r="626" ht="36" customHeight="1" spans="1:7">
      <c r="A626" s="439" t="s">
        <v>1166</v>
      </c>
      <c r="B626" s="303" t="s">
        <v>141</v>
      </c>
      <c r="C626" s="306">
        <v>208</v>
      </c>
      <c r="D626" s="306">
        <v>217</v>
      </c>
      <c r="E626" s="316">
        <f t="shared" si="30"/>
        <v>0.043</v>
      </c>
      <c r="F626" s="285" t="str">
        <f t="shared" si="31"/>
        <v>是</v>
      </c>
      <c r="G626" s="162" t="str">
        <f t="shared" si="32"/>
        <v>项</v>
      </c>
    </row>
    <row r="627" ht="36" customHeight="1" spans="1:7">
      <c r="A627" s="439" t="s">
        <v>1167</v>
      </c>
      <c r="B627" s="303" t="s">
        <v>143</v>
      </c>
      <c r="C627" s="306">
        <v>20</v>
      </c>
      <c r="D627" s="306">
        <v>8</v>
      </c>
      <c r="E627" s="316">
        <f t="shared" si="30"/>
        <v>-0.6</v>
      </c>
      <c r="F627" s="285" t="str">
        <f t="shared" si="31"/>
        <v>是</v>
      </c>
      <c r="G627" s="162" t="str">
        <f t="shared" si="32"/>
        <v>项</v>
      </c>
    </row>
    <row r="628" ht="36" customHeight="1" spans="1:7">
      <c r="A628" s="439" t="s">
        <v>1168</v>
      </c>
      <c r="B628" s="303" t="s">
        <v>145</v>
      </c>
      <c r="C628" s="306">
        <v>0</v>
      </c>
      <c r="D628" s="306">
        <v>0</v>
      </c>
      <c r="E628" s="316" t="str">
        <f t="shared" si="30"/>
        <v/>
      </c>
      <c r="F628" s="285" t="str">
        <f t="shared" si="31"/>
        <v>否</v>
      </c>
      <c r="G628" s="162" t="str">
        <f t="shared" si="32"/>
        <v>项</v>
      </c>
    </row>
    <row r="629" ht="36" customHeight="1" spans="1:7">
      <c r="A629" s="439" t="s">
        <v>1169</v>
      </c>
      <c r="B629" s="303" t="s">
        <v>1170</v>
      </c>
      <c r="C629" s="306">
        <v>56</v>
      </c>
      <c r="D629" s="306">
        <v>57</v>
      </c>
      <c r="E629" s="316">
        <f t="shared" si="30"/>
        <v>0.018</v>
      </c>
      <c r="F629" s="285" t="str">
        <f t="shared" si="31"/>
        <v>是</v>
      </c>
      <c r="G629" s="162" t="str">
        <f t="shared" si="32"/>
        <v>项</v>
      </c>
    </row>
    <row r="630" ht="36" customHeight="1" spans="1:7">
      <c r="A630" s="438" t="s">
        <v>1171</v>
      </c>
      <c r="B630" s="301" t="s">
        <v>1172</v>
      </c>
      <c r="C630" s="306"/>
      <c r="D630" s="306"/>
      <c r="E630" s="316" t="str">
        <f t="shared" si="30"/>
        <v/>
      </c>
      <c r="F630" s="285" t="str">
        <f t="shared" si="31"/>
        <v>否</v>
      </c>
      <c r="G630" s="162" t="str">
        <f t="shared" si="32"/>
        <v>款</v>
      </c>
    </row>
    <row r="631" ht="36" customHeight="1" spans="1:7">
      <c r="A631" s="439" t="s">
        <v>1173</v>
      </c>
      <c r="B631" s="303" t="s">
        <v>1174</v>
      </c>
      <c r="C631" s="344">
        <v>0</v>
      </c>
      <c r="D631" s="344">
        <v>0</v>
      </c>
      <c r="E631" s="316" t="str">
        <f t="shared" si="30"/>
        <v/>
      </c>
      <c r="F631" s="285" t="str">
        <f t="shared" si="31"/>
        <v>否</v>
      </c>
      <c r="G631" s="162" t="str">
        <f t="shared" si="32"/>
        <v>项</v>
      </c>
    </row>
    <row r="632" ht="36" customHeight="1" spans="1:7">
      <c r="A632" s="439" t="s">
        <v>1175</v>
      </c>
      <c r="B632" s="303" t="s">
        <v>1176</v>
      </c>
      <c r="C632" s="344">
        <v>0</v>
      </c>
      <c r="D632" s="344">
        <v>0</v>
      </c>
      <c r="E632" s="316" t="str">
        <f t="shared" si="30"/>
        <v/>
      </c>
      <c r="F632" s="285" t="str">
        <f t="shared" si="31"/>
        <v>否</v>
      </c>
      <c r="G632" s="162" t="str">
        <f t="shared" si="32"/>
        <v>项</v>
      </c>
    </row>
    <row r="633" ht="36" customHeight="1" spans="1:7">
      <c r="A633" s="438" t="s">
        <v>1177</v>
      </c>
      <c r="B633" s="301" t="s">
        <v>1178</v>
      </c>
      <c r="C633" s="306">
        <v>506</v>
      </c>
      <c r="D633" s="306">
        <v>500</v>
      </c>
      <c r="E633" s="316">
        <f t="shared" si="30"/>
        <v>-0.012</v>
      </c>
      <c r="F633" s="285" t="str">
        <f t="shared" si="31"/>
        <v>是</v>
      </c>
      <c r="G633" s="162" t="str">
        <f t="shared" si="32"/>
        <v>款</v>
      </c>
    </row>
    <row r="634" ht="36" customHeight="1" spans="1:7">
      <c r="A634" s="439" t="s">
        <v>1179</v>
      </c>
      <c r="B634" s="303" t="s">
        <v>1180</v>
      </c>
      <c r="C634" s="306">
        <v>400</v>
      </c>
      <c r="D634" s="306">
        <v>335</v>
      </c>
      <c r="E634" s="316">
        <f t="shared" si="30"/>
        <v>-0.163</v>
      </c>
      <c r="F634" s="285" t="str">
        <f t="shared" si="31"/>
        <v>是</v>
      </c>
      <c r="G634" s="162" t="str">
        <f t="shared" si="32"/>
        <v>项</v>
      </c>
    </row>
    <row r="635" ht="36" customHeight="1" spans="1:7">
      <c r="A635" s="439" t="s">
        <v>1181</v>
      </c>
      <c r="B635" s="303" t="s">
        <v>1182</v>
      </c>
      <c r="C635" s="306">
        <v>106</v>
      </c>
      <c r="D635" s="306">
        <v>165</v>
      </c>
      <c r="E635" s="316">
        <f t="shared" si="30"/>
        <v>0.557</v>
      </c>
      <c r="F635" s="285" t="str">
        <f t="shared" si="31"/>
        <v>是</v>
      </c>
      <c r="G635" s="162" t="str">
        <f t="shared" si="32"/>
        <v>项</v>
      </c>
    </row>
    <row r="636" ht="36" customHeight="1" spans="1:7">
      <c r="A636" s="438" t="s">
        <v>1183</v>
      </c>
      <c r="B636" s="301" t="s">
        <v>1184</v>
      </c>
      <c r="C636" s="328">
        <f>SUM(C637:C638)</f>
        <v>0</v>
      </c>
      <c r="D636" s="328">
        <f>SUM(D637:D638)</f>
        <v>0</v>
      </c>
      <c r="E636" s="316" t="str">
        <f t="shared" si="30"/>
        <v/>
      </c>
      <c r="F636" s="285" t="str">
        <f t="shared" si="31"/>
        <v>否</v>
      </c>
      <c r="G636" s="162" t="str">
        <f t="shared" si="32"/>
        <v>款</v>
      </c>
    </row>
    <row r="637" ht="36" customHeight="1" spans="1:7">
      <c r="A637" s="439" t="s">
        <v>1185</v>
      </c>
      <c r="B637" s="303" t="s">
        <v>1186</v>
      </c>
      <c r="C637" s="344">
        <v>0</v>
      </c>
      <c r="D637" s="344">
        <v>0</v>
      </c>
      <c r="E637" s="316" t="str">
        <f t="shared" si="30"/>
        <v/>
      </c>
      <c r="F637" s="285" t="str">
        <f t="shared" si="31"/>
        <v>否</v>
      </c>
      <c r="G637" s="162" t="str">
        <f t="shared" si="32"/>
        <v>项</v>
      </c>
    </row>
    <row r="638" ht="36" customHeight="1" spans="1:7">
      <c r="A638" s="439" t="s">
        <v>1187</v>
      </c>
      <c r="B638" s="303" t="s">
        <v>1188</v>
      </c>
      <c r="C638" s="344">
        <v>0</v>
      </c>
      <c r="D638" s="344">
        <v>0</v>
      </c>
      <c r="E638" s="316" t="str">
        <f t="shared" si="30"/>
        <v/>
      </c>
      <c r="F638" s="285" t="str">
        <f t="shared" si="31"/>
        <v>否</v>
      </c>
      <c r="G638" s="162" t="str">
        <f t="shared" si="32"/>
        <v>项</v>
      </c>
    </row>
    <row r="639" ht="36" customHeight="1" spans="1:7">
      <c r="A639" s="438" t="s">
        <v>1189</v>
      </c>
      <c r="B639" s="301" t="s">
        <v>1190</v>
      </c>
      <c r="C639" s="328">
        <f>SUM(C640:C641)</f>
        <v>0</v>
      </c>
      <c r="D639" s="328">
        <f>SUM(D640:D641)</f>
        <v>0</v>
      </c>
      <c r="E639" s="316" t="str">
        <f t="shared" si="30"/>
        <v/>
      </c>
      <c r="F639" s="285" t="str">
        <f t="shared" si="31"/>
        <v>否</v>
      </c>
      <c r="G639" s="162" t="str">
        <f t="shared" si="32"/>
        <v>款</v>
      </c>
    </row>
    <row r="640" ht="36" customHeight="1" spans="1:7">
      <c r="A640" s="439" t="s">
        <v>1191</v>
      </c>
      <c r="B640" s="303" t="s">
        <v>1192</v>
      </c>
      <c r="C640" s="344">
        <v>0</v>
      </c>
      <c r="D640" s="344">
        <v>0</v>
      </c>
      <c r="E640" s="316" t="str">
        <f t="shared" si="30"/>
        <v/>
      </c>
      <c r="F640" s="285" t="str">
        <f t="shared" si="31"/>
        <v>否</v>
      </c>
      <c r="G640" s="162" t="str">
        <f t="shared" si="32"/>
        <v>项</v>
      </c>
    </row>
    <row r="641" ht="36" customHeight="1" spans="1:7">
      <c r="A641" s="439" t="s">
        <v>1193</v>
      </c>
      <c r="B641" s="303" t="s">
        <v>1194</v>
      </c>
      <c r="C641" s="344">
        <v>0</v>
      </c>
      <c r="D641" s="344">
        <v>0</v>
      </c>
      <c r="E641" s="316" t="str">
        <f t="shared" si="30"/>
        <v/>
      </c>
      <c r="F641" s="285" t="str">
        <f t="shared" si="31"/>
        <v>否</v>
      </c>
      <c r="G641" s="162" t="str">
        <f t="shared" si="32"/>
        <v>项</v>
      </c>
    </row>
    <row r="642" ht="36" customHeight="1" spans="1:7">
      <c r="A642" s="438" t="s">
        <v>1195</v>
      </c>
      <c r="B642" s="301" t="s">
        <v>1196</v>
      </c>
      <c r="C642" s="306">
        <v>3</v>
      </c>
      <c r="D642" s="306">
        <v>1</v>
      </c>
      <c r="E642" s="316">
        <f t="shared" si="30"/>
        <v>-0.667</v>
      </c>
      <c r="F642" s="285" t="str">
        <f t="shared" si="31"/>
        <v>是</v>
      </c>
      <c r="G642" s="162" t="str">
        <f t="shared" si="32"/>
        <v>款</v>
      </c>
    </row>
    <row r="643" ht="36" customHeight="1" spans="1:7">
      <c r="A643" s="439" t="s">
        <v>1197</v>
      </c>
      <c r="B643" s="303" t="s">
        <v>1198</v>
      </c>
      <c r="C643" s="306">
        <v>1</v>
      </c>
      <c r="D643" s="306">
        <v>0</v>
      </c>
      <c r="E643" s="316">
        <f t="shared" si="30"/>
        <v>-1</v>
      </c>
      <c r="F643" s="285" t="str">
        <f t="shared" si="31"/>
        <v>是</v>
      </c>
      <c r="G643" s="162" t="str">
        <f t="shared" si="32"/>
        <v>项</v>
      </c>
    </row>
    <row r="644" ht="36" customHeight="1" spans="1:7">
      <c r="A644" s="439" t="s">
        <v>1199</v>
      </c>
      <c r="B644" s="303" t="s">
        <v>1200</v>
      </c>
      <c r="C644" s="306">
        <v>2</v>
      </c>
      <c r="D644" s="306">
        <v>1</v>
      </c>
      <c r="E644" s="316">
        <f t="shared" ref="E644:E707" si="33">IF(C644&gt;0,D644/C644-1,IF(C644&lt;0,-(D644/C644-1),""))</f>
        <v>-0.5</v>
      </c>
      <c r="F644" s="285" t="str">
        <f t="shared" ref="F644:F707" si="34">IF(LEN(A644)=3,"是",IF(B644&lt;&gt;"",IF(SUM(C644:D644)&lt;&gt;0,"是","否"),"是"))</f>
        <v>是</v>
      </c>
      <c r="G644" s="162" t="str">
        <f t="shared" ref="G644:G707" si="35">IF(LEN(A644)=3,"类",IF(LEN(A644)=5,"款","项"))</f>
        <v>项</v>
      </c>
    </row>
    <row r="645" ht="36" customHeight="1" spans="1:7">
      <c r="A645" s="438" t="s">
        <v>1201</v>
      </c>
      <c r="B645" s="301" t="s">
        <v>1202</v>
      </c>
      <c r="C645" s="328"/>
      <c r="D645" s="328"/>
      <c r="E645" s="316" t="str">
        <f t="shared" si="33"/>
        <v/>
      </c>
      <c r="F645" s="285" t="str">
        <f t="shared" si="34"/>
        <v>否</v>
      </c>
      <c r="G645" s="162" t="str">
        <f t="shared" si="35"/>
        <v>款</v>
      </c>
    </row>
    <row r="646" ht="36" customHeight="1" spans="1:7">
      <c r="A646" s="439" t="s">
        <v>1203</v>
      </c>
      <c r="B646" s="303" t="s">
        <v>1204</v>
      </c>
      <c r="C646" s="344"/>
      <c r="D646" s="344"/>
      <c r="E646" s="316" t="str">
        <f t="shared" si="33"/>
        <v/>
      </c>
      <c r="F646" s="285" t="str">
        <f t="shared" si="34"/>
        <v>否</v>
      </c>
      <c r="G646" s="162" t="str">
        <f t="shared" si="35"/>
        <v>项</v>
      </c>
    </row>
    <row r="647" ht="36" customHeight="1" spans="1:7">
      <c r="A647" s="439" t="s">
        <v>1205</v>
      </c>
      <c r="B647" s="303" t="s">
        <v>1206</v>
      </c>
      <c r="C647" s="344">
        <v>0</v>
      </c>
      <c r="D647" s="344">
        <v>0</v>
      </c>
      <c r="E647" s="316" t="str">
        <f t="shared" si="33"/>
        <v/>
      </c>
      <c r="F647" s="285" t="str">
        <f t="shared" si="34"/>
        <v>否</v>
      </c>
      <c r="G647" s="162" t="str">
        <f t="shared" si="35"/>
        <v>项</v>
      </c>
    </row>
    <row r="648" ht="36" customHeight="1" spans="1:7">
      <c r="A648" s="439" t="s">
        <v>1207</v>
      </c>
      <c r="B648" s="303" t="s">
        <v>1208</v>
      </c>
      <c r="C648" s="344">
        <v>0</v>
      </c>
      <c r="D648" s="344">
        <v>0</v>
      </c>
      <c r="E648" s="316" t="str">
        <f t="shared" si="33"/>
        <v/>
      </c>
      <c r="F648" s="285" t="str">
        <f t="shared" si="34"/>
        <v>否</v>
      </c>
      <c r="G648" s="162" t="str">
        <f t="shared" si="35"/>
        <v>项</v>
      </c>
    </row>
    <row r="649" ht="36" customHeight="1" spans="1:7">
      <c r="A649" s="438" t="s">
        <v>1209</v>
      </c>
      <c r="B649" s="301" t="s">
        <v>1210</v>
      </c>
      <c r="C649" s="328">
        <f>SUM(C650:C653)</f>
        <v>0</v>
      </c>
      <c r="D649" s="328">
        <f>SUM(D650:D653)</f>
        <v>0</v>
      </c>
      <c r="E649" s="316" t="str">
        <f t="shared" si="33"/>
        <v/>
      </c>
      <c r="F649" s="285" t="str">
        <f t="shared" si="34"/>
        <v>否</v>
      </c>
      <c r="G649" s="162" t="str">
        <f t="shared" si="35"/>
        <v>款</v>
      </c>
    </row>
    <row r="650" ht="36" customHeight="1" spans="1:7">
      <c r="A650" s="439" t="s">
        <v>1211</v>
      </c>
      <c r="B650" s="303" t="s">
        <v>1212</v>
      </c>
      <c r="C650" s="344">
        <v>0</v>
      </c>
      <c r="D650" s="344">
        <v>0</v>
      </c>
      <c r="E650" s="316" t="str">
        <f t="shared" si="33"/>
        <v/>
      </c>
      <c r="F650" s="285" t="str">
        <f t="shared" si="34"/>
        <v>否</v>
      </c>
      <c r="G650" s="162" t="str">
        <f t="shared" si="35"/>
        <v>项</v>
      </c>
    </row>
    <row r="651" ht="36" customHeight="1" spans="1:7">
      <c r="A651" s="439" t="s">
        <v>1213</v>
      </c>
      <c r="B651" s="303" t="s">
        <v>1214</v>
      </c>
      <c r="C651" s="344">
        <v>0</v>
      </c>
      <c r="D651" s="344">
        <v>0</v>
      </c>
      <c r="E651" s="316" t="str">
        <f t="shared" si="33"/>
        <v/>
      </c>
      <c r="F651" s="285" t="str">
        <f t="shared" si="34"/>
        <v>否</v>
      </c>
      <c r="G651" s="162" t="str">
        <f t="shared" si="35"/>
        <v>项</v>
      </c>
    </row>
    <row r="652" ht="36" customHeight="1" spans="1:7">
      <c r="A652" s="439" t="s">
        <v>1215</v>
      </c>
      <c r="B652" s="303" t="s">
        <v>1216</v>
      </c>
      <c r="C652" s="344">
        <v>0</v>
      </c>
      <c r="D652" s="344">
        <v>0</v>
      </c>
      <c r="E652" s="316" t="str">
        <f t="shared" si="33"/>
        <v/>
      </c>
      <c r="F652" s="285" t="str">
        <f t="shared" si="34"/>
        <v>否</v>
      </c>
      <c r="G652" s="162" t="str">
        <f t="shared" si="35"/>
        <v>项</v>
      </c>
    </row>
    <row r="653" ht="36" customHeight="1" spans="1:7">
      <c r="A653" s="439" t="s">
        <v>1217</v>
      </c>
      <c r="B653" s="303" t="s">
        <v>1218</v>
      </c>
      <c r="C653" s="344">
        <v>0</v>
      </c>
      <c r="D653" s="344">
        <v>0</v>
      </c>
      <c r="E653" s="316" t="str">
        <f t="shared" si="33"/>
        <v/>
      </c>
      <c r="F653" s="285" t="str">
        <f t="shared" si="34"/>
        <v>否</v>
      </c>
      <c r="G653" s="162" t="str">
        <f t="shared" si="35"/>
        <v>项</v>
      </c>
    </row>
    <row r="654" ht="36" customHeight="1" spans="1:7">
      <c r="A654" s="438" t="s">
        <v>1219</v>
      </c>
      <c r="B654" s="301" t="s">
        <v>1220</v>
      </c>
      <c r="C654" s="306">
        <v>803</v>
      </c>
      <c r="D654" s="306">
        <v>843</v>
      </c>
      <c r="E654" s="316">
        <f t="shared" si="33"/>
        <v>0.05</v>
      </c>
      <c r="F654" s="285" t="str">
        <f t="shared" si="34"/>
        <v>是</v>
      </c>
      <c r="G654" s="162" t="str">
        <f t="shared" si="35"/>
        <v>款</v>
      </c>
    </row>
    <row r="655" ht="36" customHeight="1" spans="1:7">
      <c r="A655" s="439" t="s">
        <v>1221</v>
      </c>
      <c r="B655" s="303" t="s">
        <v>141</v>
      </c>
      <c r="C655" s="306">
        <v>483</v>
      </c>
      <c r="D655" s="306">
        <v>490</v>
      </c>
      <c r="E655" s="316">
        <f t="shared" si="33"/>
        <v>0.014</v>
      </c>
      <c r="F655" s="285" t="str">
        <f t="shared" si="34"/>
        <v>是</v>
      </c>
      <c r="G655" s="162" t="str">
        <f t="shared" si="35"/>
        <v>项</v>
      </c>
    </row>
    <row r="656" ht="36" customHeight="1" spans="1:7">
      <c r="A656" s="439" t="s">
        <v>1222</v>
      </c>
      <c r="B656" s="303" t="s">
        <v>143</v>
      </c>
      <c r="C656" s="306">
        <v>0</v>
      </c>
      <c r="D656" s="306">
        <v>13</v>
      </c>
      <c r="E656" s="316" t="str">
        <f t="shared" si="33"/>
        <v/>
      </c>
      <c r="F656" s="285" t="str">
        <f t="shared" si="34"/>
        <v>是</v>
      </c>
      <c r="G656" s="162" t="str">
        <f t="shared" si="35"/>
        <v>项</v>
      </c>
    </row>
    <row r="657" ht="36" customHeight="1" spans="1:7">
      <c r="A657" s="439" t="s">
        <v>1223</v>
      </c>
      <c r="B657" s="303" t="s">
        <v>145</v>
      </c>
      <c r="C657" s="306">
        <v>0</v>
      </c>
      <c r="D657" s="306">
        <v>0</v>
      </c>
      <c r="E657" s="316" t="str">
        <f t="shared" si="33"/>
        <v/>
      </c>
      <c r="F657" s="285" t="str">
        <f t="shared" si="34"/>
        <v>否</v>
      </c>
      <c r="G657" s="162" t="str">
        <f t="shared" si="35"/>
        <v>项</v>
      </c>
    </row>
    <row r="658" ht="36" customHeight="1" spans="1:7">
      <c r="A658" s="439" t="s">
        <v>1224</v>
      </c>
      <c r="B658" s="303" t="s">
        <v>1225</v>
      </c>
      <c r="C658" s="306">
        <v>138</v>
      </c>
      <c r="D658" s="306">
        <v>145</v>
      </c>
      <c r="E658" s="316">
        <f t="shared" si="33"/>
        <v>0.051</v>
      </c>
      <c r="F658" s="285" t="str">
        <f t="shared" si="34"/>
        <v>是</v>
      </c>
      <c r="G658" s="162" t="str">
        <f t="shared" si="35"/>
        <v>项</v>
      </c>
    </row>
    <row r="659" ht="36" customHeight="1" spans="1:7">
      <c r="A659" s="439" t="s">
        <v>1226</v>
      </c>
      <c r="B659" s="303" t="s">
        <v>1227</v>
      </c>
      <c r="C659" s="306">
        <v>0</v>
      </c>
      <c r="D659" s="306">
        <v>0</v>
      </c>
      <c r="E659" s="316" t="str">
        <f t="shared" si="33"/>
        <v/>
      </c>
      <c r="F659" s="285" t="str">
        <f t="shared" si="34"/>
        <v>否</v>
      </c>
      <c r="G659" s="162" t="str">
        <f t="shared" si="35"/>
        <v>项</v>
      </c>
    </row>
    <row r="660" ht="36" customHeight="1" spans="1:7">
      <c r="A660" s="439" t="s">
        <v>1228</v>
      </c>
      <c r="B660" s="303" t="s">
        <v>159</v>
      </c>
      <c r="C660" s="306">
        <v>166</v>
      </c>
      <c r="D660" s="306">
        <v>169</v>
      </c>
      <c r="E660" s="316">
        <f t="shared" si="33"/>
        <v>0.018</v>
      </c>
      <c r="F660" s="285" t="str">
        <f t="shared" si="34"/>
        <v>是</v>
      </c>
      <c r="G660" s="162" t="str">
        <f t="shared" si="35"/>
        <v>项</v>
      </c>
    </row>
    <row r="661" ht="36" customHeight="1" spans="1:7">
      <c r="A661" s="439" t="s">
        <v>1229</v>
      </c>
      <c r="B661" s="303" t="s">
        <v>1230</v>
      </c>
      <c r="C661" s="306">
        <v>16</v>
      </c>
      <c r="D661" s="306">
        <v>26</v>
      </c>
      <c r="E661" s="316">
        <f t="shared" si="33"/>
        <v>0.625</v>
      </c>
      <c r="F661" s="285" t="str">
        <f t="shared" si="34"/>
        <v>是</v>
      </c>
      <c r="G661" s="162" t="str">
        <f t="shared" si="35"/>
        <v>项</v>
      </c>
    </row>
    <row r="662" ht="36" customHeight="1" spans="1:7">
      <c r="A662" s="438" t="s">
        <v>1231</v>
      </c>
      <c r="B662" s="301" t="s">
        <v>1232</v>
      </c>
      <c r="C662" s="328">
        <f>SUM(C663:C664)</f>
        <v>0</v>
      </c>
      <c r="D662" s="328">
        <f>SUM(D663:D664)</f>
        <v>0</v>
      </c>
      <c r="E662" s="316" t="str">
        <f t="shared" si="33"/>
        <v/>
      </c>
      <c r="F662" s="285" t="str">
        <f t="shared" si="34"/>
        <v>否</v>
      </c>
      <c r="G662" s="162" t="str">
        <f t="shared" si="35"/>
        <v>款</v>
      </c>
    </row>
    <row r="663" ht="36" customHeight="1" spans="1:7">
      <c r="A663" s="439" t="s">
        <v>1233</v>
      </c>
      <c r="B663" s="303" t="s">
        <v>1234</v>
      </c>
      <c r="C663" s="344">
        <v>0</v>
      </c>
      <c r="D663" s="344">
        <v>0</v>
      </c>
      <c r="E663" s="316" t="str">
        <f t="shared" si="33"/>
        <v/>
      </c>
      <c r="F663" s="285" t="str">
        <f t="shared" si="34"/>
        <v>否</v>
      </c>
      <c r="G663" s="162" t="str">
        <f t="shared" si="35"/>
        <v>项</v>
      </c>
    </row>
    <row r="664" ht="36" customHeight="1" spans="1:7">
      <c r="A664" s="439" t="s">
        <v>1235</v>
      </c>
      <c r="B664" s="303" t="s">
        <v>1236</v>
      </c>
      <c r="C664" s="344">
        <v>0</v>
      </c>
      <c r="D664" s="344">
        <v>0</v>
      </c>
      <c r="E664" s="316" t="str">
        <f t="shared" si="33"/>
        <v/>
      </c>
      <c r="F664" s="285" t="str">
        <f t="shared" si="34"/>
        <v>否</v>
      </c>
      <c r="G664" s="162" t="str">
        <f t="shared" si="35"/>
        <v>项</v>
      </c>
    </row>
    <row r="665" ht="36" customHeight="1" spans="1:7">
      <c r="A665" s="438" t="s">
        <v>1237</v>
      </c>
      <c r="B665" s="301" t="s">
        <v>1238</v>
      </c>
      <c r="C665" s="306">
        <v>229</v>
      </c>
      <c r="D665" s="306">
        <v>15</v>
      </c>
      <c r="E665" s="316">
        <f t="shared" si="33"/>
        <v>-0.934</v>
      </c>
      <c r="F665" s="285" t="str">
        <f t="shared" si="34"/>
        <v>是</v>
      </c>
      <c r="G665" s="162" t="str">
        <f t="shared" si="35"/>
        <v>款</v>
      </c>
    </row>
    <row r="666" ht="36" customHeight="1" spans="1:7">
      <c r="A666" s="305">
        <v>2089999</v>
      </c>
      <c r="B666" s="303" t="s">
        <v>1239</v>
      </c>
      <c r="C666" s="306">
        <v>229</v>
      </c>
      <c r="D666" s="306">
        <v>15</v>
      </c>
      <c r="E666" s="316">
        <f t="shared" si="33"/>
        <v>-0.934</v>
      </c>
      <c r="F666" s="285" t="str">
        <f t="shared" si="34"/>
        <v>是</v>
      </c>
      <c r="G666" s="162" t="str">
        <f t="shared" si="35"/>
        <v>项</v>
      </c>
    </row>
    <row r="667" ht="36" customHeight="1" spans="1:7">
      <c r="A667" s="309" t="s">
        <v>1240</v>
      </c>
      <c r="B667" s="444" t="s">
        <v>521</v>
      </c>
      <c r="C667" s="445"/>
      <c r="D667" s="445"/>
      <c r="E667" s="316" t="str">
        <f t="shared" si="33"/>
        <v/>
      </c>
      <c r="F667" s="285" t="str">
        <f t="shared" si="34"/>
        <v>否</v>
      </c>
      <c r="G667" s="162" t="str">
        <f t="shared" si="35"/>
        <v>项</v>
      </c>
    </row>
    <row r="668" ht="36" customHeight="1" spans="1:7">
      <c r="A668" s="309" t="s">
        <v>1241</v>
      </c>
      <c r="B668" s="444" t="s">
        <v>1242</v>
      </c>
      <c r="C668" s="445"/>
      <c r="D668" s="445"/>
      <c r="E668" s="316" t="str">
        <f t="shared" si="33"/>
        <v/>
      </c>
      <c r="F668" s="285" t="str">
        <f t="shared" si="34"/>
        <v>否</v>
      </c>
      <c r="G668" s="162" t="str">
        <f t="shared" si="35"/>
        <v>项</v>
      </c>
    </row>
    <row r="669" ht="36" customHeight="1" spans="1:7">
      <c r="A669" s="438" t="s">
        <v>87</v>
      </c>
      <c r="B669" s="301" t="s">
        <v>88</v>
      </c>
      <c r="C669" s="306">
        <v>40994</v>
      </c>
      <c r="D669" s="306">
        <v>92791</v>
      </c>
      <c r="E669" s="316">
        <f t="shared" si="33"/>
        <v>1.264</v>
      </c>
      <c r="F669" s="285" t="str">
        <f t="shared" si="34"/>
        <v>是</v>
      </c>
      <c r="G669" s="162" t="str">
        <f t="shared" si="35"/>
        <v>类</v>
      </c>
    </row>
    <row r="670" ht="36" customHeight="1" spans="1:7">
      <c r="A670" s="438" t="s">
        <v>1243</v>
      </c>
      <c r="B670" s="301" t="s">
        <v>1244</v>
      </c>
      <c r="C670" s="306">
        <v>1449</v>
      </c>
      <c r="D670" s="306">
        <v>1375</v>
      </c>
      <c r="E670" s="316">
        <f t="shared" si="33"/>
        <v>-0.051</v>
      </c>
      <c r="F670" s="285" t="str">
        <f t="shared" si="34"/>
        <v>是</v>
      </c>
      <c r="G670" s="162" t="str">
        <f t="shared" si="35"/>
        <v>款</v>
      </c>
    </row>
    <row r="671" ht="36" customHeight="1" spans="1:7">
      <c r="A671" s="439" t="s">
        <v>1245</v>
      </c>
      <c r="B671" s="303" t="s">
        <v>141</v>
      </c>
      <c r="C671" s="306">
        <v>1024</v>
      </c>
      <c r="D671" s="306">
        <v>1054</v>
      </c>
      <c r="E671" s="316">
        <f t="shared" si="33"/>
        <v>0.029</v>
      </c>
      <c r="F671" s="285" t="str">
        <f t="shared" si="34"/>
        <v>是</v>
      </c>
      <c r="G671" s="162" t="str">
        <f t="shared" si="35"/>
        <v>项</v>
      </c>
    </row>
    <row r="672" ht="36" customHeight="1" spans="1:7">
      <c r="A672" s="439" t="s">
        <v>1246</v>
      </c>
      <c r="B672" s="303" t="s">
        <v>143</v>
      </c>
      <c r="C672" s="306">
        <v>197</v>
      </c>
      <c r="D672" s="306">
        <v>195</v>
      </c>
      <c r="E672" s="316">
        <f t="shared" si="33"/>
        <v>-0.01</v>
      </c>
      <c r="F672" s="285" t="str">
        <f t="shared" si="34"/>
        <v>是</v>
      </c>
      <c r="G672" s="162" t="str">
        <f t="shared" si="35"/>
        <v>项</v>
      </c>
    </row>
    <row r="673" ht="36" customHeight="1" spans="1:7">
      <c r="A673" s="439" t="s">
        <v>1247</v>
      </c>
      <c r="B673" s="303" t="s">
        <v>145</v>
      </c>
      <c r="C673" s="306">
        <v>110</v>
      </c>
      <c r="D673" s="306">
        <v>102</v>
      </c>
      <c r="E673" s="316">
        <f t="shared" si="33"/>
        <v>-0.073</v>
      </c>
      <c r="F673" s="285" t="str">
        <f t="shared" si="34"/>
        <v>是</v>
      </c>
      <c r="G673" s="162" t="str">
        <f t="shared" si="35"/>
        <v>项</v>
      </c>
    </row>
    <row r="674" ht="36" customHeight="1" spans="1:7">
      <c r="A674" s="439" t="s">
        <v>1248</v>
      </c>
      <c r="B674" s="303" t="s">
        <v>1249</v>
      </c>
      <c r="C674" s="306">
        <v>118</v>
      </c>
      <c r="D674" s="306">
        <v>24</v>
      </c>
      <c r="E674" s="316">
        <f t="shared" si="33"/>
        <v>-0.797</v>
      </c>
      <c r="F674" s="285" t="str">
        <f t="shared" si="34"/>
        <v>是</v>
      </c>
      <c r="G674" s="162" t="str">
        <f t="shared" si="35"/>
        <v>项</v>
      </c>
    </row>
    <row r="675" ht="36" customHeight="1" spans="1:7">
      <c r="A675" s="438" t="s">
        <v>1250</v>
      </c>
      <c r="B675" s="301" t="s">
        <v>1251</v>
      </c>
      <c r="C675" s="306">
        <v>6081</v>
      </c>
      <c r="D675" s="306">
        <v>2806</v>
      </c>
      <c r="E675" s="316">
        <f t="shared" si="33"/>
        <v>-0.539</v>
      </c>
      <c r="F675" s="285" t="str">
        <f t="shared" si="34"/>
        <v>是</v>
      </c>
      <c r="G675" s="162" t="str">
        <f t="shared" si="35"/>
        <v>款</v>
      </c>
    </row>
    <row r="676" ht="36" customHeight="1" spans="1:7">
      <c r="A676" s="439" t="s">
        <v>1252</v>
      </c>
      <c r="B676" s="303" t="s">
        <v>1253</v>
      </c>
      <c r="C676" s="306">
        <v>930</v>
      </c>
      <c r="D676" s="306">
        <v>917</v>
      </c>
      <c r="E676" s="316">
        <f t="shared" si="33"/>
        <v>-0.014</v>
      </c>
      <c r="F676" s="285" t="str">
        <f t="shared" si="34"/>
        <v>是</v>
      </c>
      <c r="G676" s="162" t="str">
        <f t="shared" si="35"/>
        <v>项</v>
      </c>
    </row>
    <row r="677" ht="36" customHeight="1" spans="1:7">
      <c r="A677" s="439" t="s">
        <v>1254</v>
      </c>
      <c r="B677" s="303" t="s">
        <v>1255</v>
      </c>
      <c r="C677" s="306">
        <v>475</v>
      </c>
      <c r="D677" s="306">
        <v>768</v>
      </c>
      <c r="E677" s="316">
        <f t="shared" si="33"/>
        <v>0.617</v>
      </c>
      <c r="F677" s="285" t="str">
        <f t="shared" si="34"/>
        <v>是</v>
      </c>
      <c r="G677" s="162" t="str">
        <f t="shared" si="35"/>
        <v>项</v>
      </c>
    </row>
    <row r="678" ht="36" customHeight="1" spans="1:7">
      <c r="A678" s="439" t="s">
        <v>1256</v>
      </c>
      <c r="B678" s="303" t="s">
        <v>1257</v>
      </c>
      <c r="C678" s="306">
        <v>0</v>
      </c>
      <c r="D678" s="306">
        <v>0</v>
      </c>
      <c r="E678" s="316" t="str">
        <f t="shared" si="33"/>
        <v/>
      </c>
      <c r="F678" s="285" t="str">
        <f t="shared" si="34"/>
        <v>否</v>
      </c>
      <c r="G678" s="162" t="str">
        <f t="shared" si="35"/>
        <v>项</v>
      </c>
    </row>
    <row r="679" ht="36" customHeight="1" spans="1:7">
      <c r="A679" s="439" t="s">
        <v>1258</v>
      </c>
      <c r="B679" s="303" t="s">
        <v>1259</v>
      </c>
      <c r="C679" s="306">
        <v>0</v>
      </c>
      <c r="D679" s="306">
        <v>0</v>
      </c>
      <c r="E679" s="316" t="str">
        <f t="shared" si="33"/>
        <v/>
      </c>
      <c r="F679" s="285" t="str">
        <f t="shared" si="34"/>
        <v>否</v>
      </c>
      <c r="G679" s="162" t="str">
        <f t="shared" si="35"/>
        <v>项</v>
      </c>
    </row>
    <row r="680" ht="36" customHeight="1" spans="1:7">
      <c r="A680" s="439" t="s">
        <v>1260</v>
      </c>
      <c r="B680" s="303" t="s">
        <v>1261</v>
      </c>
      <c r="C680" s="306">
        <v>381</v>
      </c>
      <c r="D680" s="306">
        <v>383</v>
      </c>
      <c r="E680" s="316">
        <f t="shared" si="33"/>
        <v>0.005</v>
      </c>
      <c r="F680" s="285" t="str">
        <f t="shared" si="34"/>
        <v>是</v>
      </c>
      <c r="G680" s="162" t="str">
        <f t="shared" si="35"/>
        <v>项</v>
      </c>
    </row>
    <row r="681" ht="36" customHeight="1" spans="1:7">
      <c r="A681" s="439" t="s">
        <v>1262</v>
      </c>
      <c r="B681" s="303" t="s">
        <v>1263</v>
      </c>
      <c r="C681" s="306">
        <v>3300</v>
      </c>
      <c r="D681" s="306">
        <v>0</v>
      </c>
      <c r="E681" s="316">
        <f t="shared" si="33"/>
        <v>-1</v>
      </c>
      <c r="F681" s="285" t="str">
        <f t="shared" si="34"/>
        <v>是</v>
      </c>
      <c r="G681" s="162" t="str">
        <f t="shared" si="35"/>
        <v>项</v>
      </c>
    </row>
    <row r="682" ht="36" customHeight="1" spans="1:7">
      <c r="A682" s="439" t="s">
        <v>1264</v>
      </c>
      <c r="B682" s="303" t="s">
        <v>1265</v>
      </c>
      <c r="C682" s="306">
        <v>50</v>
      </c>
      <c r="D682" s="306">
        <v>50</v>
      </c>
      <c r="E682" s="316">
        <f t="shared" si="33"/>
        <v>0</v>
      </c>
      <c r="F682" s="285" t="str">
        <f t="shared" si="34"/>
        <v>是</v>
      </c>
      <c r="G682" s="162" t="str">
        <f t="shared" si="35"/>
        <v>项</v>
      </c>
    </row>
    <row r="683" ht="36" customHeight="1" spans="1:7">
      <c r="A683" s="439" t="s">
        <v>1266</v>
      </c>
      <c r="B683" s="303" t="s">
        <v>1267</v>
      </c>
      <c r="C683" s="344"/>
      <c r="D683" s="344"/>
      <c r="E683" s="316" t="str">
        <f t="shared" si="33"/>
        <v/>
      </c>
      <c r="F683" s="285" t="str">
        <f t="shared" si="34"/>
        <v>否</v>
      </c>
      <c r="G683" s="162" t="str">
        <f t="shared" si="35"/>
        <v>项</v>
      </c>
    </row>
    <row r="684" ht="36" customHeight="1" spans="1:7">
      <c r="A684" s="439" t="s">
        <v>1268</v>
      </c>
      <c r="B684" s="303" t="s">
        <v>1269</v>
      </c>
      <c r="C684" s="344">
        <v>0</v>
      </c>
      <c r="D684" s="344">
        <v>0</v>
      </c>
      <c r="E684" s="316" t="str">
        <f t="shared" si="33"/>
        <v/>
      </c>
      <c r="F684" s="285" t="str">
        <f t="shared" si="34"/>
        <v>否</v>
      </c>
      <c r="G684" s="162" t="str">
        <f t="shared" si="35"/>
        <v>项</v>
      </c>
    </row>
    <row r="685" ht="36" customHeight="1" spans="1:7">
      <c r="A685" s="439" t="s">
        <v>1270</v>
      </c>
      <c r="B685" s="303" t="s">
        <v>1271</v>
      </c>
      <c r="C685" s="344"/>
      <c r="D685" s="344"/>
      <c r="E685" s="316" t="str">
        <f t="shared" si="33"/>
        <v/>
      </c>
      <c r="F685" s="285" t="str">
        <f t="shared" si="34"/>
        <v>否</v>
      </c>
      <c r="G685" s="162" t="str">
        <f t="shared" si="35"/>
        <v>项</v>
      </c>
    </row>
    <row r="686" ht="36" customHeight="1" spans="1:7">
      <c r="A686" s="439" t="s">
        <v>1272</v>
      </c>
      <c r="B686" s="303" t="s">
        <v>1273</v>
      </c>
      <c r="C686" s="344">
        <v>0</v>
      </c>
      <c r="D686" s="344">
        <v>0</v>
      </c>
      <c r="E686" s="316" t="str">
        <f t="shared" si="33"/>
        <v/>
      </c>
      <c r="F686" s="285" t="str">
        <f t="shared" si="34"/>
        <v>否</v>
      </c>
      <c r="G686" s="162" t="str">
        <f t="shared" si="35"/>
        <v>项</v>
      </c>
    </row>
    <row r="687" ht="36" customHeight="1" spans="1:7">
      <c r="A687" s="439" t="s">
        <v>1274</v>
      </c>
      <c r="B687" s="303" t="s">
        <v>1275</v>
      </c>
      <c r="C687" s="344"/>
      <c r="D687" s="344"/>
      <c r="E687" s="316" t="str">
        <f t="shared" si="33"/>
        <v/>
      </c>
      <c r="F687" s="285" t="str">
        <f t="shared" si="34"/>
        <v>否</v>
      </c>
      <c r="G687" s="162" t="str">
        <f t="shared" si="35"/>
        <v>项</v>
      </c>
    </row>
    <row r="688" ht="36" customHeight="1" spans="1:7">
      <c r="A688" s="439" t="s">
        <v>1276</v>
      </c>
      <c r="B688" s="303" t="s">
        <v>1277</v>
      </c>
      <c r="C688" s="306">
        <v>945</v>
      </c>
      <c r="D688" s="306">
        <v>688</v>
      </c>
      <c r="E688" s="316">
        <f t="shared" si="33"/>
        <v>-0.272</v>
      </c>
      <c r="F688" s="285" t="str">
        <f t="shared" si="34"/>
        <v>是</v>
      </c>
      <c r="G688" s="162" t="str">
        <f t="shared" si="35"/>
        <v>项</v>
      </c>
    </row>
    <row r="689" ht="36" customHeight="1" spans="1:7">
      <c r="A689" s="438" t="s">
        <v>1278</v>
      </c>
      <c r="B689" s="301" t="s">
        <v>1279</v>
      </c>
      <c r="C689" s="328">
        <f>SUM(C690:C692)</f>
        <v>0</v>
      </c>
      <c r="D689" s="328">
        <f>SUM(D690:D692)</f>
        <v>0</v>
      </c>
      <c r="E689" s="316" t="str">
        <f t="shared" si="33"/>
        <v/>
      </c>
      <c r="F689" s="285" t="str">
        <f t="shared" si="34"/>
        <v>否</v>
      </c>
      <c r="G689" s="162" t="str">
        <f t="shared" si="35"/>
        <v>款</v>
      </c>
    </row>
    <row r="690" ht="36" customHeight="1" spans="1:7">
      <c r="A690" s="439" t="s">
        <v>1280</v>
      </c>
      <c r="B690" s="303" t="s">
        <v>1281</v>
      </c>
      <c r="C690" s="344">
        <v>0</v>
      </c>
      <c r="D690" s="344">
        <v>0</v>
      </c>
      <c r="E690" s="316" t="str">
        <f t="shared" si="33"/>
        <v/>
      </c>
      <c r="F690" s="285" t="str">
        <f t="shared" si="34"/>
        <v>否</v>
      </c>
      <c r="G690" s="162" t="str">
        <f t="shared" si="35"/>
        <v>项</v>
      </c>
    </row>
    <row r="691" ht="36" customHeight="1" spans="1:7">
      <c r="A691" s="439" t="s">
        <v>1282</v>
      </c>
      <c r="B691" s="303" t="s">
        <v>1283</v>
      </c>
      <c r="C691" s="344">
        <v>0</v>
      </c>
      <c r="D691" s="344">
        <v>0</v>
      </c>
      <c r="E691" s="316" t="str">
        <f t="shared" si="33"/>
        <v/>
      </c>
      <c r="F691" s="285" t="str">
        <f t="shared" si="34"/>
        <v>否</v>
      </c>
      <c r="G691" s="162" t="str">
        <f t="shared" si="35"/>
        <v>项</v>
      </c>
    </row>
    <row r="692" ht="36" customHeight="1" spans="1:7">
      <c r="A692" s="439" t="s">
        <v>1284</v>
      </c>
      <c r="B692" s="303" t="s">
        <v>1285</v>
      </c>
      <c r="C692" s="344">
        <v>0</v>
      </c>
      <c r="D692" s="344">
        <v>0</v>
      </c>
      <c r="E692" s="316" t="str">
        <f t="shared" si="33"/>
        <v/>
      </c>
      <c r="F692" s="285" t="str">
        <f t="shared" si="34"/>
        <v>否</v>
      </c>
      <c r="G692" s="162" t="str">
        <f t="shared" si="35"/>
        <v>项</v>
      </c>
    </row>
    <row r="693" ht="36" customHeight="1" spans="1:7">
      <c r="A693" s="438" t="s">
        <v>1286</v>
      </c>
      <c r="B693" s="301" t="s">
        <v>1287</v>
      </c>
      <c r="C693" s="306">
        <v>6386</v>
      </c>
      <c r="D693" s="306">
        <v>8941</v>
      </c>
      <c r="E693" s="316">
        <f t="shared" si="33"/>
        <v>0.4</v>
      </c>
      <c r="F693" s="285" t="str">
        <f t="shared" si="34"/>
        <v>是</v>
      </c>
      <c r="G693" s="162" t="str">
        <f t="shared" si="35"/>
        <v>款</v>
      </c>
    </row>
    <row r="694" ht="36" customHeight="1" spans="1:7">
      <c r="A694" s="439" t="s">
        <v>1288</v>
      </c>
      <c r="B694" s="303" t="s">
        <v>1289</v>
      </c>
      <c r="C694" s="306">
        <v>1920</v>
      </c>
      <c r="D694" s="306">
        <v>1900</v>
      </c>
      <c r="E694" s="316">
        <f t="shared" si="33"/>
        <v>-0.01</v>
      </c>
      <c r="F694" s="285" t="str">
        <f t="shared" si="34"/>
        <v>是</v>
      </c>
      <c r="G694" s="162" t="str">
        <f t="shared" si="35"/>
        <v>项</v>
      </c>
    </row>
    <row r="695" ht="36" customHeight="1" spans="1:7">
      <c r="A695" s="439" t="s">
        <v>1290</v>
      </c>
      <c r="B695" s="303" t="s">
        <v>1291</v>
      </c>
      <c r="C695" s="306">
        <v>492</v>
      </c>
      <c r="D695" s="306">
        <v>505</v>
      </c>
      <c r="E695" s="316">
        <f t="shared" si="33"/>
        <v>0.026</v>
      </c>
      <c r="F695" s="285" t="str">
        <f t="shared" si="34"/>
        <v>是</v>
      </c>
      <c r="G695" s="162" t="str">
        <f t="shared" si="35"/>
        <v>项</v>
      </c>
    </row>
    <row r="696" ht="36" customHeight="1" spans="1:7">
      <c r="A696" s="439" t="s">
        <v>1292</v>
      </c>
      <c r="B696" s="303" t="s">
        <v>1293</v>
      </c>
      <c r="C696" s="306">
        <v>1801</v>
      </c>
      <c r="D696" s="306">
        <v>1841</v>
      </c>
      <c r="E696" s="316">
        <f t="shared" si="33"/>
        <v>0.022</v>
      </c>
      <c r="F696" s="285" t="str">
        <f t="shared" si="34"/>
        <v>是</v>
      </c>
      <c r="G696" s="162" t="str">
        <f t="shared" si="35"/>
        <v>项</v>
      </c>
    </row>
    <row r="697" ht="36" customHeight="1" spans="1:7">
      <c r="A697" s="439" t="s">
        <v>1294</v>
      </c>
      <c r="B697" s="303" t="s">
        <v>1295</v>
      </c>
      <c r="C697" s="306">
        <v>0</v>
      </c>
      <c r="D697" s="306">
        <v>0</v>
      </c>
      <c r="E697" s="316" t="str">
        <f t="shared" si="33"/>
        <v/>
      </c>
      <c r="F697" s="285" t="str">
        <f t="shared" si="34"/>
        <v>否</v>
      </c>
      <c r="G697" s="162" t="str">
        <f t="shared" si="35"/>
        <v>项</v>
      </c>
    </row>
    <row r="698" ht="36" customHeight="1" spans="1:7">
      <c r="A698" s="439" t="s">
        <v>1296</v>
      </c>
      <c r="B698" s="303" t="s">
        <v>1297</v>
      </c>
      <c r="C698" s="306">
        <v>801</v>
      </c>
      <c r="D698" s="306">
        <v>870</v>
      </c>
      <c r="E698" s="316">
        <f t="shared" si="33"/>
        <v>0.086</v>
      </c>
      <c r="F698" s="285" t="str">
        <f t="shared" si="34"/>
        <v>是</v>
      </c>
      <c r="G698" s="162" t="str">
        <f t="shared" si="35"/>
        <v>项</v>
      </c>
    </row>
    <row r="699" ht="36" customHeight="1" spans="1:7">
      <c r="A699" s="439" t="s">
        <v>1298</v>
      </c>
      <c r="B699" s="303" t="s">
        <v>1299</v>
      </c>
      <c r="C699" s="306">
        <v>708</v>
      </c>
      <c r="D699" s="306">
        <v>683</v>
      </c>
      <c r="E699" s="316">
        <f t="shared" si="33"/>
        <v>-0.035</v>
      </c>
      <c r="F699" s="285" t="str">
        <f t="shared" si="34"/>
        <v>是</v>
      </c>
      <c r="G699" s="162" t="str">
        <f t="shared" si="35"/>
        <v>项</v>
      </c>
    </row>
    <row r="700" ht="36" customHeight="1" spans="1:7">
      <c r="A700" s="439" t="s">
        <v>1300</v>
      </c>
      <c r="B700" s="303" t="s">
        <v>1301</v>
      </c>
      <c r="C700" s="306">
        <v>0</v>
      </c>
      <c r="D700" s="306">
        <v>0</v>
      </c>
      <c r="E700" s="316" t="str">
        <f t="shared" si="33"/>
        <v/>
      </c>
      <c r="F700" s="285" t="str">
        <f t="shared" si="34"/>
        <v>否</v>
      </c>
      <c r="G700" s="162" t="str">
        <f t="shared" si="35"/>
        <v>项</v>
      </c>
    </row>
    <row r="701" ht="36" customHeight="1" spans="1:7">
      <c r="A701" s="439" t="s">
        <v>1302</v>
      </c>
      <c r="B701" s="303" t="s">
        <v>1303</v>
      </c>
      <c r="C701" s="306">
        <v>18</v>
      </c>
      <c r="D701" s="306">
        <v>296</v>
      </c>
      <c r="E701" s="316">
        <f t="shared" si="33"/>
        <v>15.444</v>
      </c>
      <c r="F701" s="285" t="str">
        <f t="shared" si="34"/>
        <v>是</v>
      </c>
      <c r="G701" s="162" t="str">
        <f t="shared" si="35"/>
        <v>项</v>
      </c>
    </row>
    <row r="702" ht="36" customHeight="1" spans="1:7">
      <c r="A702" s="439" t="s">
        <v>1304</v>
      </c>
      <c r="B702" s="303" t="s">
        <v>1305</v>
      </c>
      <c r="C702" s="306">
        <v>646</v>
      </c>
      <c r="D702" s="306">
        <v>171</v>
      </c>
      <c r="E702" s="316">
        <f t="shared" si="33"/>
        <v>-0.735</v>
      </c>
      <c r="F702" s="285" t="str">
        <f t="shared" si="34"/>
        <v>是</v>
      </c>
      <c r="G702" s="162" t="str">
        <f t="shared" si="35"/>
        <v>项</v>
      </c>
    </row>
    <row r="703" ht="36" customHeight="1" spans="1:7">
      <c r="A703" s="439" t="s">
        <v>1306</v>
      </c>
      <c r="B703" s="303" t="s">
        <v>1307</v>
      </c>
      <c r="C703" s="306">
        <v>0</v>
      </c>
      <c r="D703" s="306">
        <v>2675</v>
      </c>
      <c r="E703" s="316" t="str">
        <f t="shared" si="33"/>
        <v/>
      </c>
      <c r="F703" s="285" t="str">
        <f t="shared" si="34"/>
        <v>是</v>
      </c>
      <c r="G703" s="162" t="str">
        <f t="shared" si="35"/>
        <v>项</v>
      </c>
    </row>
    <row r="704" ht="36" customHeight="1" spans="1:7">
      <c r="A704" s="439" t="s">
        <v>1308</v>
      </c>
      <c r="B704" s="303" t="s">
        <v>1309</v>
      </c>
      <c r="C704" s="306">
        <v>0</v>
      </c>
      <c r="D704" s="306">
        <v>0</v>
      </c>
      <c r="E704" s="316" t="str">
        <f t="shared" si="33"/>
        <v/>
      </c>
      <c r="F704" s="285" t="str">
        <f t="shared" si="34"/>
        <v>否</v>
      </c>
      <c r="G704" s="162" t="str">
        <f t="shared" si="35"/>
        <v>项</v>
      </c>
    </row>
    <row r="705" ht="36" customHeight="1" spans="1:7">
      <c r="A705" s="438" t="s">
        <v>1310</v>
      </c>
      <c r="B705" s="301" t="s">
        <v>1311</v>
      </c>
      <c r="C705" s="306">
        <v>21</v>
      </c>
      <c r="D705" s="306">
        <v>321</v>
      </c>
      <c r="E705" s="316">
        <f t="shared" si="33"/>
        <v>14.286</v>
      </c>
      <c r="F705" s="285" t="str">
        <f t="shared" si="34"/>
        <v>是</v>
      </c>
      <c r="G705" s="162" t="str">
        <f t="shared" si="35"/>
        <v>款</v>
      </c>
    </row>
    <row r="706" ht="36" customHeight="1" spans="1:7">
      <c r="A706" s="439" t="s">
        <v>1312</v>
      </c>
      <c r="B706" s="303" t="s">
        <v>1313</v>
      </c>
      <c r="C706" s="306">
        <v>21</v>
      </c>
      <c r="D706" s="306">
        <v>321</v>
      </c>
      <c r="E706" s="316">
        <f t="shared" si="33"/>
        <v>14.286</v>
      </c>
      <c r="F706" s="285" t="str">
        <f t="shared" si="34"/>
        <v>是</v>
      </c>
      <c r="G706" s="162" t="str">
        <f t="shared" si="35"/>
        <v>项</v>
      </c>
    </row>
    <row r="707" ht="36" customHeight="1" spans="1:7">
      <c r="A707" s="439" t="s">
        <v>1314</v>
      </c>
      <c r="B707" s="303" t="s">
        <v>1315</v>
      </c>
      <c r="C707" s="306">
        <v>0</v>
      </c>
      <c r="D707" s="306">
        <v>0</v>
      </c>
      <c r="E707" s="316" t="str">
        <f t="shared" si="33"/>
        <v/>
      </c>
      <c r="F707" s="285" t="str">
        <f t="shared" si="34"/>
        <v>否</v>
      </c>
      <c r="G707" s="162" t="str">
        <f t="shared" si="35"/>
        <v>项</v>
      </c>
    </row>
    <row r="708" ht="36" customHeight="1" spans="1:7">
      <c r="A708" s="438" t="s">
        <v>1316</v>
      </c>
      <c r="B708" s="301" t="s">
        <v>1317</v>
      </c>
      <c r="C708" s="306">
        <v>6</v>
      </c>
      <c r="D708" s="306">
        <v>10</v>
      </c>
      <c r="E708" s="316">
        <f t="shared" ref="E708:E771" si="36">IF(C708&gt;0,D708/C708-1,IF(C708&lt;0,-(D708/C708-1),""))</f>
        <v>0.667</v>
      </c>
      <c r="F708" s="285" t="str">
        <f t="shared" ref="F708:F771" si="37">IF(LEN(A708)=3,"是",IF(B708&lt;&gt;"",IF(SUM(C708:D708)&lt;&gt;0,"是","否"),"是"))</f>
        <v>是</v>
      </c>
      <c r="G708" s="162" t="str">
        <f t="shared" ref="G708:G771" si="38">IF(LEN(A708)=3,"类",IF(LEN(A708)=5,"款","项"))</f>
        <v>款</v>
      </c>
    </row>
    <row r="709" ht="36" customHeight="1" spans="1:7">
      <c r="A709" s="439" t="s">
        <v>1318</v>
      </c>
      <c r="B709" s="303" t="s">
        <v>1319</v>
      </c>
      <c r="C709" s="306">
        <v>0</v>
      </c>
      <c r="D709" s="306">
        <v>0</v>
      </c>
      <c r="E709" s="316" t="str">
        <f t="shared" si="36"/>
        <v/>
      </c>
      <c r="F709" s="285" t="str">
        <f t="shared" si="37"/>
        <v>否</v>
      </c>
      <c r="G709" s="162" t="str">
        <f t="shared" si="38"/>
        <v>项</v>
      </c>
    </row>
    <row r="710" ht="36" customHeight="1" spans="1:7">
      <c r="A710" s="439" t="s">
        <v>1320</v>
      </c>
      <c r="B710" s="303" t="s">
        <v>1321</v>
      </c>
      <c r="C710" s="306">
        <v>6</v>
      </c>
      <c r="D710" s="306">
        <v>6</v>
      </c>
      <c r="E710" s="316">
        <f t="shared" si="36"/>
        <v>0</v>
      </c>
      <c r="F710" s="285" t="str">
        <f t="shared" si="37"/>
        <v>是</v>
      </c>
      <c r="G710" s="162" t="str">
        <f t="shared" si="38"/>
        <v>项</v>
      </c>
    </row>
    <row r="711" ht="36" customHeight="1" spans="1:7">
      <c r="A711" s="439" t="s">
        <v>1322</v>
      </c>
      <c r="B711" s="303" t="s">
        <v>1323</v>
      </c>
      <c r="C711" s="306">
        <v>0</v>
      </c>
      <c r="D711" s="306">
        <v>4</v>
      </c>
      <c r="E711" s="316" t="str">
        <f t="shared" si="36"/>
        <v/>
      </c>
      <c r="F711" s="285" t="str">
        <f t="shared" si="37"/>
        <v>是</v>
      </c>
      <c r="G711" s="162" t="str">
        <f t="shared" si="38"/>
        <v>项</v>
      </c>
    </row>
    <row r="712" ht="36" customHeight="1" spans="1:7">
      <c r="A712" s="438" t="s">
        <v>1324</v>
      </c>
      <c r="B712" s="301" t="s">
        <v>1325</v>
      </c>
      <c r="C712" s="306">
        <v>19109</v>
      </c>
      <c r="D712" s="306">
        <v>22213</v>
      </c>
      <c r="E712" s="316">
        <f t="shared" si="36"/>
        <v>0.162</v>
      </c>
      <c r="F712" s="285" t="str">
        <f t="shared" si="37"/>
        <v>是</v>
      </c>
      <c r="G712" s="162" t="str">
        <f t="shared" si="38"/>
        <v>款</v>
      </c>
    </row>
    <row r="713" ht="36" customHeight="1" spans="1:7">
      <c r="A713" s="439" t="s">
        <v>1326</v>
      </c>
      <c r="B713" s="303" t="s">
        <v>1327</v>
      </c>
      <c r="C713" s="306">
        <v>4185</v>
      </c>
      <c r="D713" s="306">
        <v>4180</v>
      </c>
      <c r="E713" s="316">
        <f t="shared" si="36"/>
        <v>-0.001</v>
      </c>
      <c r="F713" s="285" t="str">
        <f t="shared" si="37"/>
        <v>是</v>
      </c>
      <c r="G713" s="162" t="str">
        <f t="shared" si="38"/>
        <v>项</v>
      </c>
    </row>
    <row r="714" ht="36" customHeight="1" spans="1:7">
      <c r="A714" s="439" t="s">
        <v>1328</v>
      </c>
      <c r="B714" s="303" t="s">
        <v>1329</v>
      </c>
      <c r="C714" s="306">
        <v>6777</v>
      </c>
      <c r="D714" s="306">
        <v>7700</v>
      </c>
      <c r="E714" s="316">
        <f t="shared" si="36"/>
        <v>0.136</v>
      </c>
      <c r="F714" s="285" t="str">
        <f t="shared" si="37"/>
        <v>是</v>
      </c>
      <c r="G714" s="162" t="str">
        <f t="shared" si="38"/>
        <v>项</v>
      </c>
    </row>
    <row r="715" ht="36" customHeight="1" spans="1:7">
      <c r="A715" s="439" t="s">
        <v>1330</v>
      </c>
      <c r="B715" s="303" t="s">
        <v>1331</v>
      </c>
      <c r="C715" s="306">
        <v>8147</v>
      </c>
      <c r="D715" s="306">
        <v>9446</v>
      </c>
      <c r="E715" s="316">
        <f t="shared" si="36"/>
        <v>0.159</v>
      </c>
      <c r="F715" s="285" t="str">
        <f t="shared" si="37"/>
        <v>是</v>
      </c>
      <c r="G715" s="162" t="str">
        <f t="shared" si="38"/>
        <v>项</v>
      </c>
    </row>
    <row r="716" ht="36" customHeight="1" spans="1:7">
      <c r="A716" s="439" t="s">
        <v>1332</v>
      </c>
      <c r="B716" s="303" t="s">
        <v>1333</v>
      </c>
      <c r="C716" s="306">
        <v>0</v>
      </c>
      <c r="D716" s="306">
        <v>887</v>
      </c>
      <c r="E716" s="316" t="str">
        <f t="shared" si="36"/>
        <v/>
      </c>
      <c r="F716" s="285" t="str">
        <f t="shared" si="37"/>
        <v>是</v>
      </c>
      <c r="G716" s="162" t="str">
        <f t="shared" si="38"/>
        <v>项</v>
      </c>
    </row>
    <row r="717" ht="36" customHeight="1" spans="1:7">
      <c r="A717" s="438" t="s">
        <v>1334</v>
      </c>
      <c r="B717" s="301" t="s">
        <v>1335</v>
      </c>
      <c r="C717" s="306">
        <v>4521</v>
      </c>
      <c r="D717" s="306">
        <v>52546</v>
      </c>
      <c r="E717" s="316">
        <f t="shared" si="36"/>
        <v>10.623</v>
      </c>
      <c r="F717" s="285" t="str">
        <f t="shared" si="37"/>
        <v>是</v>
      </c>
      <c r="G717" s="162" t="str">
        <f t="shared" si="38"/>
        <v>款</v>
      </c>
    </row>
    <row r="718" ht="36" customHeight="1" spans="1:7">
      <c r="A718" s="439" t="s">
        <v>1336</v>
      </c>
      <c r="B718" s="303" t="s">
        <v>1337</v>
      </c>
      <c r="C718" s="306">
        <v>0</v>
      </c>
      <c r="D718" s="306">
        <v>0</v>
      </c>
      <c r="E718" s="316" t="str">
        <f t="shared" si="36"/>
        <v/>
      </c>
      <c r="F718" s="285" t="str">
        <f t="shared" si="37"/>
        <v>否</v>
      </c>
      <c r="G718" s="162" t="str">
        <f t="shared" si="38"/>
        <v>项</v>
      </c>
    </row>
    <row r="719" ht="36" customHeight="1" spans="1:7">
      <c r="A719" s="439" t="s">
        <v>1338</v>
      </c>
      <c r="B719" s="303" t="s">
        <v>1339</v>
      </c>
      <c r="C719" s="306">
        <v>4521</v>
      </c>
      <c r="D719" s="306">
        <v>52546</v>
      </c>
      <c r="E719" s="316">
        <f t="shared" si="36"/>
        <v>10.623</v>
      </c>
      <c r="F719" s="285" t="str">
        <f t="shared" si="37"/>
        <v>是</v>
      </c>
      <c r="G719" s="162" t="str">
        <f t="shared" si="38"/>
        <v>项</v>
      </c>
    </row>
    <row r="720" ht="36" customHeight="1" spans="1:7">
      <c r="A720" s="439" t="s">
        <v>1340</v>
      </c>
      <c r="B720" s="303" t="s">
        <v>1341</v>
      </c>
      <c r="C720" s="306">
        <v>0</v>
      </c>
      <c r="D720" s="306">
        <v>0</v>
      </c>
      <c r="E720" s="316" t="str">
        <f t="shared" si="36"/>
        <v/>
      </c>
      <c r="F720" s="285" t="str">
        <f t="shared" si="37"/>
        <v>否</v>
      </c>
      <c r="G720" s="162" t="str">
        <f t="shared" si="38"/>
        <v>项</v>
      </c>
    </row>
    <row r="721" ht="36" customHeight="1" spans="1:7">
      <c r="A721" s="438" t="s">
        <v>1342</v>
      </c>
      <c r="B721" s="301" t="s">
        <v>1343</v>
      </c>
      <c r="C721" s="306">
        <v>976</v>
      </c>
      <c r="D721" s="306">
        <v>946</v>
      </c>
      <c r="E721" s="316">
        <f t="shared" si="36"/>
        <v>-0.031</v>
      </c>
      <c r="F721" s="285" t="str">
        <f t="shared" si="37"/>
        <v>是</v>
      </c>
      <c r="G721" s="162" t="str">
        <f t="shared" si="38"/>
        <v>款</v>
      </c>
    </row>
    <row r="722" ht="36" customHeight="1" spans="1:7">
      <c r="A722" s="439" t="s">
        <v>1344</v>
      </c>
      <c r="B722" s="303" t="s">
        <v>1345</v>
      </c>
      <c r="C722" s="306">
        <v>976</v>
      </c>
      <c r="D722" s="306">
        <v>857</v>
      </c>
      <c r="E722" s="316">
        <f t="shared" si="36"/>
        <v>-0.122</v>
      </c>
      <c r="F722" s="285" t="str">
        <f t="shared" si="37"/>
        <v>是</v>
      </c>
      <c r="G722" s="162" t="str">
        <f t="shared" si="38"/>
        <v>项</v>
      </c>
    </row>
    <row r="723" ht="36" customHeight="1" spans="1:7">
      <c r="A723" s="439" t="s">
        <v>1346</v>
      </c>
      <c r="B723" s="303" t="s">
        <v>1347</v>
      </c>
      <c r="C723" s="306">
        <v>0</v>
      </c>
      <c r="D723" s="306">
        <v>89</v>
      </c>
      <c r="E723" s="316" t="str">
        <f t="shared" si="36"/>
        <v/>
      </c>
      <c r="F723" s="285" t="str">
        <f t="shared" si="37"/>
        <v>是</v>
      </c>
      <c r="G723" s="162" t="str">
        <f t="shared" si="38"/>
        <v>项</v>
      </c>
    </row>
    <row r="724" ht="36" customHeight="1" spans="1:7">
      <c r="A724" s="439" t="s">
        <v>1348</v>
      </c>
      <c r="B724" s="303" t="s">
        <v>1349</v>
      </c>
      <c r="C724" s="306">
        <v>0</v>
      </c>
      <c r="D724" s="306">
        <v>0</v>
      </c>
      <c r="E724" s="316" t="str">
        <f t="shared" si="36"/>
        <v/>
      </c>
      <c r="F724" s="285" t="str">
        <f t="shared" si="37"/>
        <v>否</v>
      </c>
      <c r="G724" s="162" t="str">
        <f t="shared" si="38"/>
        <v>项</v>
      </c>
    </row>
    <row r="725" ht="36" customHeight="1" spans="1:7">
      <c r="A725" s="438" t="s">
        <v>1350</v>
      </c>
      <c r="B725" s="301" t="s">
        <v>1351</v>
      </c>
      <c r="C725" s="328">
        <f>SUM(C726:C727)</f>
        <v>0</v>
      </c>
      <c r="D725" s="328">
        <f>SUM(D726:D727)</f>
        <v>0</v>
      </c>
      <c r="E725" s="316" t="str">
        <f t="shared" si="36"/>
        <v/>
      </c>
      <c r="F725" s="285" t="str">
        <f t="shared" si="37"/>
        <v>否</v>
      </c>
      <c r="G725" s="162" t="str">
        <f t="shared" si="38"/>
        <v>款</v>
      </c>
    </row>
    <row r="726" ht="36" customHeight="1" spans="1:7">
      <c r="A726" s="439" t="s">
        <v>1352</v>
      </c>
      <c r="B726" s="303" t="s">
        <v>1353</v>
      </c>
      <c r="C726" s="344">
        <v>0</v>
      </c>
      <c r="D726" s="344">
        <v>0</v>
      </c>
      <c r="E726" s="316" t="str">
        <f t="shared" si="36"/>
        <v/>
      </c>
      <c r="F726" s="285" t="str">
        <f t="shared" si="37"/>
        <v>否</v>
      </c>
      <c r="G726" s="162" t="str">
        <f t="shared" si="38"/>
        <v>项</v>
      </c>
    </row>
    <row r="727" ht="36" customHeight="1" spans="1:7">
      <c r="A727" s="439" t="s">
        <v>1354</v>
      </c>
      <c r="B727" s="303" t="s">
        <v>1355</v>
      </c>
      <c r="C727" s="344">
        <v>0</v>
      </c>
      <c r="D727" s="344">
        <v>0</v>
      </c>
      <c r="E727" s="316" t="str">
        <f t="shared" si="36"/>
        <v/>
      </c>
      <c r="F727" s="285" t="str">
        <f t="shared" si="37"/>
        <v>否</v>
      </c>
      <c r="G727" s="162" t="str">
        <f t="shared" si="38"/>
        <v>项</v>
      </c>
    </row>
    <row r="728" ht="36" customHeight="1" spans="1:7">
      <c r="A728" s="438" t="s">
        <v>1356</v>
      </c>
      <c r="B728" s="301" t="s">
        <v>1357</v>
      </c>
      <c r="C728" s="306">
        <v>1115</v>
      </c>
      <c r="D728" s="306">
        <v>1408</v>
      </c>
      <c r="E728" s="316">
        <f t="shared" si="36"/>
        <v>0.263</v>
      </c>
      <c r="F728" s="285" t="str">
        <f t="shared" si="37"/>
        <v>是</v>
      </c>
      <c r="G728" s="162" t="str">
        <f t="shared" si="38"/>
        <v>款</v>
      </c>
    </row>
    <row r="729" ht="36" customHeight="1" spans="1:7">
      <c r="A729" s="439" t="s">
        <v>1358</v>
      </c>
      <c r="B729" s="303" t="s">
        <v>141</v>
      </c>
      <c r="C729" s="306">
        <v>1014</v>
      </c>
      <c r="D729" s="306">
        <v>1029</v>
      </c>
      <c r="E729" s="316">
        <f t="shared" si="36"/>
        <v>0.015</v>
      </c>
      <c r="F729" s="285" t="str">
        <f t="shared" si="37"/>
        <v>是</v>
      </c>
      <c r="G729" s="162" t="str">
        <f t="shared" si="38"/>
        <v>项</v>
      </c>
    </row>
    <row r="730" ht="36" customHeight="1" spans="1:7">
      <c r="A730" s="439" t="s">
        <v>1359</v>
      </c>
      <c r="B730" s="303" t="s">
        <v>143</v>
      </c>
      <c r="C730" s="306">
        <v>0</v>
      </c>
      <c r="D730" s="306">
        <v>0</v>
      </c>
      <c r="E730" s="316" t="str">
        <f t="shared" si="36"/>
        <v/>
      </c>
      <c r="F730" s="285" t="str">
        <f t="shared" si="37"/>
        <v>否</v>
      </c>
      <c r="G730" s="162" t="str">
        <f t="shared" si="38"/>
        <v>项</v>
      </c>
    </row>
    <row r="731" ht="36" customHeight="1" spans="1:7">
      <c r="A731" s="439" t="s">
        <v>1360</v>
      </c>
      <c r="B731" s="303" t="s">
        <v>145</v>
      </c>
      <c r="C731" s="306">
        <v>0</v>
      </c>
      <c r="D731" s="306">
        <v>0</v>
      </c>
      <c r="E731" s="316" t="str">
        <f t="shared" si="36"/>
        <v/>
      </c>
      <c r="F731" s="285" t="str">
        <f t="shared" si="37"/>
        <v>否</v>
      </c>
      <c r="G731" s="162" t="str">
        <f t="shared" si="38"/>
        <v>项</v>
      </c>
    </row>
    <row r="732" ht="36" customHeight="1" spans="1:7">
      <c r="A732" s="439" t="s">
        <v>1361</v>
      </c>
      <c r="B732" s="303" t="s">
        <v>242</v>
      </c>
      <c r="C732" s="306">
        <v>0</v>
      </c>
      <c r="D732" s="306">
        <v>190</v>
      </c>
      <c r="E732" s="316" t="str">
        <f t="shared" si="36"/>
        <v/>
      </c>
      <c r="F732" s="285" t="str">
        <f t="shared" si="37"/>
        <v>是</v>
      </c>
      <c r="G732" s="162" t="str">
        <f t="shared" si="38"/>
        <v>项</v>
      </c>
    </row>
    <row r="733" ht="36" customHeight="1" spans="1:7">
      <c r="A733" s="439" t="s">
        <v>1362</v>
      </c>
      <c r="B733" s="303" t="s">
        <v>1363</v>
      </c>
      <c r="C733" s="306">
        <v>98</v>
      </c>
      <c r="D733" s="306">
        <v>114</v>
      </c>
      <c r="E733" s="316">
        <f t="shared" si="36"/>
        <v>0.163</v>
      </c>
      <c r="F733" s="285" t="str">
        <f t="shared" si="37"/>
        <v>是</v>
      </c>
      <c r="G733" s="162" t="str">
        <f t="shared" si="38"/>
        <v>项</v>
      </c>
    </row>
    <row r="734" ht="36" customHeight="1" spans="1:7">
      <c r="A734" s="439" t="s">
        <v>1364</v>
      </c>
      <c r="B734" s="303" t="s">
        <v>1365</v>
      </c>
      <c r="C734" s="306">
        <v>0</v>
      </c>
      <c r="D734" s="306">
        <v>0</v>
      </c>
      <c r="E734" s="316" t="str">
        <f t="shared" si="36"/>
        <v/>
      </c>
      <c r="F734" s="285" t="str">
        <f t="shared" si="37"/>
        <v>否</v>
      </c>
      <c r="G734" s="162" t="str">
        <f t="shared" si="38"/>
        <v>项</v>
      </c>
    </row>
    <row r="735" ht="36" customHeight="1" spans="1:7">
      <c r="A735" s="439" t="s">
        <v>1366</v>
      </c>
      <c r="B735" s="303" t="s">
        <v>159</v>
      </c>
      <c r="C735" s="306">
        <v>0</v>
      </c>
      <c r="D735" s="306">
        <v>72</v>
      </c>
      <c r="E735" s="316" t="str">
        <f t="shared" si="36"/>
        <v/>
      </c>
      <c r="F735" s="285" t="str">
        <f t="shared" si="37"/>
        <v>是</v>
      </c>
      <c r="G735" s="162" t="str">
        <f t="shared" si="38"/>
        <v>项</v>
      </c>
    </row>
    <row r="736" ht="36" customHeight="1" spans="1:7">
      <c r="A736" s="439" t="s">
        <v>1367</v>
      </c>
      <c r="B736" s="303" t="s">
        <v>1368</v>
      </c>
      <c r="C736" s="306">
        <v>3</v>
      </c>
      <c r="D736" s="306">
        <v>3</v>
      </c>
      <c r="E736" s="316">
        <f t="shared" si="36"/>
        <v>0</v>
      </c>
      <c r="F736" s="285" t="str">
        <f t="shared" si="37"/>
        <v>是</v>
      </c>
      <c r="G736" s="162" t="str">
        <f t="shared" si="38"/>
        <v>项</v>
      </c>
    </row>
    <row r="737" ht="36" customHeight="1" spans="1:7">
      <c r="A737" s="438" t="s">
        <v>1369</v>
      </c>
      <c r="B737" s="301" t="s">
        <v>1370</v>
      </c>
      <c r="C737" s="306">
        <v>20</v>
      </c>
      <c r="D737" s="306">
        <v>20</v>
      </c>
      <c r="E737" s="316">
        <f t="shared" si="36"/>
        <v>0</v>
      </c>
      <c r="F737" s="285" t="str">
        <f t="shared" si="37"/>
        <v>是</v>
      </c>
      <c r="G737" s="162" t="str">
        <f t="shared" si="38"/>
        <v>款</v>
      </c>
    </row>
    <row r="738" ht="36" customHeight="1" spans="1:7">
      <c r="A738" s="439" t="s">
        <v>1371</v>
      </c>
      <c r="B738" s="303" t="s">
        <v>1372</v>
      </c>
      <c r="C738" s="306">
        <v>20</v>
      </c>
      <c r="D738" s="306">
        <v>20</v>
      </c>
      <c r="E738" s="316">
        <f t="shared" si="36"/>
        <v>0</v>
      </c>
      <c r="F738" s="285" t="str">
        <f t="shared" si="37"/>
        <v>是</v>
      </c>
      <c r="G738" s="162" t="str">
        <f t="shared" si="38"/>
        <v>项</v>
      </c>
    </row>
    <row r="739" ht="36" customHeight="1" spans="1:7">
      <c r="A739" s="438" t="s">
        <v>1373</v>
      </c>
      <c r="B739" s="301" t="s">
        <v>1374</v>
      </c>
      <c r="C739" s="306">
        <v>1310</v>
      </c>
      <c r="D739" s="306">
        <v>2205</v>
      </c>
      <c r="E739" s="316">
        <f t="shared" si="36"/>
        <v>0.683</v>
      </c>
      <c r="F739" s="285" t="str">
        <f t="shared" si="37"/>
        <v>是</v>
      </c>
      <c r="G739" s="162" t="str">
        <f t="shared" si="38"/>
        <v>款</v>
      </c>
    </row>
    <row r="740" ht="36" customHeight="1" spans="1:7">
      <c r="A740" s="439">
        <v>2109999</v>
      </c>
      <c r="B740" s="303" t="s">
        <v>1375</v>
      </c>
      <c r="C740" s="306">
        <v>1310</v>
      </c>
      <c r="D740" s="306">
        <v>2205</v>
      </c>
      <c r="E740" s="316">
        <f t="shared" si="36"/>
        <v>0.683</v>
      </c>
      <c r="F740" s="285" t="str">
        <f t="shared" si="37"/>
        <v>是</v>
      </c>
      <c r="G740" s="162" t="str">
        <f t="shared" si="38"/>
        <v>项</v>
      </c>
    </row>
    <row r="741" ht="36" customHeight="1" spans="1:7">
      <c r="A741" s="443" t="s">
        <v>1376</v>
      </c>
      <c r="B741" s="444" t="s">
        <v>521</v>
      </c>
      <c r="C741" s="445"/>
      <c r="D741" s="445"/>
      <c r="E741" s="316" t="str">
        <f t="shared" si="36"/>
        <v/>
      </c>
      <c r="F741" s="285" t="str">
        <f t="shared" si="37"/>
        <v>否</v>
      </c>
      <c r="G741" s="162" t="str">
        <f t="shared" si="38"/>
        <v>项</v>
      </c>
    </row>
    <row r="742" ht="36" customHeight="1" spans="1:7">
      <c r="A742" s="443" t="s">
        <v>1377</v>
      </c>
      <c r="B742" s="444" t="s">
        <v>707</v>
      </c>
      <c r="C742" s="445"/>
      <c r="D742" s="445"/>
      <c r="E742" s="316" t="str">
        <f t="shared" si="36"/>
        <v/>
      </c>
      <c r="F742" s="285" t="str">
        <f t="shared" si="37"/>
        <v>否</v>
      </c>
      <c r="G742" s="162" t="str">
        <f t="shared" si="38"/>
        <v>项</v>
      </c>
    </row>
    <row r="743" ht="36" customHeight="1" spans="1:7">
      <c r="A743" s="438" t="s">
        <v>89</v>
      </c>
      <c r="B743" s="301" t="s">
        <v>90</v>
      </c>
      <c r="C743" s="306">
        <v>20320</v>
      </c>
      <c r="D743" s="306">
        <v>13660</v>
      </c>
      <c r="E743" s="316">
        <f t="shared" si="36"/>
        <v>-0.328</v>
      </c>
      <c r="F743" s="285" t="str">
        <f t="shared" si="37"/>
        <v>是</v>
      </c>
      <c r="G743" s="162" t="str">
        <f t="shared" si="38"/>
        <v>类</v>
      </c>
    </row>
    <row r="744" ht="36" customHeight="1" spans="1:7">
      <c r="A744" s="438" t="s">
        <v>1378</v>
      </c>
      <c r="B744" s="301" t="s">
        <v>1379</v>
      </c>
      <c r="C744" s="306">
        <v>4740</v>
      </c>
      <c r="D744" s="306">
        <v>8891</v>
      </c>
      <c r="E744" s="316">
        <f t="shared" si="36"/>
        <v>0.876</v>
      </c>
      <c r="F744" s="285" t="str">
        <f t="shared" si="37"/>
        <v>是</v>
      </c>
      <c r="G744" s="162" t="str">
        <f t="shared" si="38"/>
        <v>款</v>
      </c>
    </row>
    <row r="745" ht="36" customHeight="1" spans="1:7">
      <c r="A745" s="439" t="s">
        <v>1380</v>
      </c>
      <c r="B745" s="303" t="s">
        <v>141</v>
      </c>
      <c r="C745" s="306">
        <v>4160</v>
      </c>
      <c r="D745" s="306">
        <v>6411</v>
      </c>
      <c r="E745" s="316">
        <f t="shared" si="36"/>
        <v>0.541</v>
      </c>
      <c r="F745" s="285" t="str">
        <f t="shared" si="37"/>
        <v>是</v>
      </c>
      <c r="G745" s="162" t="str">
        <f t="shared" si="38"/>
        <v>项</v>
      </c>
    </row>
    <row r="746" ht="36" customHeight="1" spans="1:7">
      <c r="A746" s="439" t="s">
        <v>1381</v>
      </c>
      <c r="B746" s="303" t="s">
        <v>143</v>
      </c>
      <c r="C746" s="306">
        <v>105</v>
      </c>
      <c r="D746" s="306">
        <v>1354</v>
      </c>
      <c r="E746" s="316">
        <f t="shared" si="36"/>
        <v>11.895</v>
      </c>
      <c r="F746" s="285" t="str">
        <f t="shared" si="37"/>
        <v>是</v>
      </c>
      <c r="G746" s="162" t="str">
        <f t="shared" si="38"/>
        <v>项</v>
      </c>
    </row>
    <row r="747" ht="36" customHeight="1" spans="1:7">
      <c r="A747" s="439" t="s">
        <v>1382</v>
      </c>
      <c r="B747" s="303" t="s">
        <v>145</v>
      </c>
      <c r="C747" s="306">
        <v>97</v>
      </c>
      <c r="D747" s="306">
        <v>191</v>
      </c>
      <c r="E747" s="316">
        <f t="shared" si="36"/>
        <v>0.969</v>
      </c>
      <c r="F747" s="285" t="str">
        <f t="shared" si="37"/>
        <v>是</v>
      </c>
      <c r="G747" s="162" t="str">
        <f t="shared" si="38"/>
        <v>项</v>
      </c>
    </row>
    <row r="748" ht="36" customHeight="1" spans="1:7">
      <c r="A748" s="439" t="s">
        <v>1383</v>
      </c>
      <c r="B748" s="303" t="s">
        <v>1384</v>
      </c>
      <c r="C748" s="306">
        <v>50</v>
      </c>
      <c r="D748" s="306">
        <v>14</v>
      </c>
      <c r="E748" s="316">
        <f t="shared" si="36"/>
        <v>-0.72</v>
      </c>
      <c r="F748" s="285" t="str">
        <f t="shared" si="37"/>
        <v>是</v>
      </c>
      <c r="G748" s="162" t="str">
        <f t="shared" si="38"/>
        <v>项</v>
      </c>
    </row>
    <row r="749" ht="36" customHeight="1" spans="1:7">
      <c r="A749" s="439" t="s">
        <v>1385</v>
      </c>
      <c r="B749" s="303" t="s">
        <v>1386</v>
      </c>
      <c r="C749" s="344"/>
      <c r="D749" s="344"/>
      <c r="E749" s="316" t="str">
        <f t="shared" si="36"/>
        <v/>
      </c>
      <c r="F749" s="285" t="str">
        <f t="shared" si="37"/>
        <v>否</v>
      </c>
      <c r="G749" s="162" t="str">
        <f t="shared" si="38"/>
        <v>项</v>
      </c>
    </row>
    <row r="750" ht="36" customHeight="1" spans="1:7">
      <c r="A750" s="439" t="s">
        <v>1387</v>
      </c>
      <c r="B750" s="303" t="s">
        <v>1388</v>
      </c>
      <c r="C750" s="344"/>
      <c r="D750" s="344"/>
      <c r="E750" s="316" t="str">
        <f t="shared" si="36"/>
        <v/>
      </c>
      <c r="F750" s="285" t="str">
        <f t="shared" si="37"/>
        <v>否</v>
      </c>
      <c r="G750" s="162" t="str">
        <f t="shared" si="38"/>
        <v>项</v>
      </c>
    </row>
    <row r="751" ht="36" customHeight="1" spans="1:7">
      <c r="A751" s="439" t="s">
        <v>1389</v>
      </c>
      <c r="B751" s="303" t="s">
        <v>1390</v>
      </c>
      <c r="C751" s="306">
        <v>0</v>
      </c>
      <c r="D751" s="306">
        <v>30</v>
      </c>
      <c r="E751" s="316" t="str">
        <f t="shared" si="36"/>
        <v/>
      </c>
      <c r="F751" s="285" t="str">
        <f t="shared" si="37"/>
        <v>是</v>
      </c>
      <c r="G751" s="162" t="str">
        <f t="shared" si="38"/>
        <v>项</v>
      </c>
    </row>
    <row r="752" ht="36" customHeight="1" spans="1:7">
      <c r="A752" s="439" t="s">
        <v>1391</v>
      </c>
      <c r="B752" s="303" t="s">
        <v>1392</v>
      </c>
      <c r="C752" s="306">
        <v>40</v>
      </c>
      <c r="D752" s="306">
        <v>0</v>
      </c>
      <c r="E752" s="316">
        <f t="shared" si="36"/>
        <v>-1</v>
      </c>
      <c r="F752" s="285" t="str">
        <f t="shared" si="37"/>
        <v>是</v>
      </c>
      <c r="G752" s="162" t="str">
        <f t="shared" si="38"/>
        <v>项</v>
      </c>
    </row>
    <row r="753" ht="36" customHeight="1" spans="1:7">
      <c r="A753" s="439" t="s">
        <v>1393</v>
      </c>
      <c r="B753" s="303" t="s">
        <v>1394</v>
      </c>
      <c r="C753" s="306">
        <v>288</v>
      </c>
      <c r="D753" s="306">
        <v>891</v>
      </c>
      <c r="E753" s="316">
        <f t="shared" si="36"/>
        <v>2.094</v>
      </c>
      <c r="F753" s="285" t="str">
        <f t="shared" si="37"/>
        <v>是</v>
      </c>
      <c r="G753" s="162" t="str">
        <f t="shared" si="38"/>
        <v>项</v>
      </c>
    </row>
    <row r="754" ht="36" customHeight="1" spans="1:7">
      <c r="A754" s="438" t="s">
        <v>1395</v>
      </c>
      <c r="B754" s="301" t="s">
        <v>1396</v>
      </c>
      <c r="C754" s="306">
        <v>1214</v>
      </c>
      <c r="D754" s="306">
        <v>1068</v>
      </c>
      <c r="E754" s="316">
        <f t="shared" si="36"/>
        <v>-0.12</v>
      </c>
      <c r="F754" s="285" t="str">
        <f t="shared" si="37"/>
        <v>是</v>
      </c>
      <c r="G754" s="162" t="str">
        <f t="shared" si="38"/>
        <v>款</v>
      </c>
    </row>
    <row r="755" ht="36" customHeight="1" spans="1:7">
      <c r="A755" s="439" t="s">
        <v>1397</v>
      </c>
      <c r="B755" s="303" t="s">
        <v>1398</v>
      </c>
      <c r="C755" s="306">
        <v>0</v>
      </c>
      <c r="D755" s="306">
        <v>0</v>
      </c>
      <c r="E755" s="316" t="str">
        <f t="shared" si="36"/>
        <v/>
      </c>
      <c r="F755" s="285" t="str">
        <f t="shared" si="37"/>
        <v>否</v>
      </c>
      <c r="G755" s="162" t="str">
        <f t="shared" si="38"/>
        <v>项</v>
      </c>
    </row>
    <row r="756" ht="36" customHeight="1" spans="1:7">
      <c r="A756" s="439" t="s">
        <v>1399</v>
      </c>
      <c r="B756" s="303" t="s">
        <v>1400</v>
      </c>
      <c r="C756" s="306">
        <v>0</v>
      </c>
      <c r="D756" s="306">
        <v>0</v>
      </c>
      <c r="E756" s="316" t="str">
        <f t="shared" si="36"/>
        <v/>
      </c>
      <c r="F756" s="285" t="str">
        <f t="shared" si="37"/>
        <v>否</v>
      </c>
      <c r="G756" s="162" t="str">
        <f t="shared" si="38"/>
        <v>项</v>
      </c>
    </row>
    <row r="757" ht="36" customHeight="1" spans="1:7">
      <c r="A757" s="439" t="s">
        <v>1401</v>
      </c>
      <c r="B757" s="303" t="s">
        <v>1402</v>
      </c>
      <c r="C757" s="306">
        <v>1214</v>
      </c>
      <c r="D757" s="306">
        <v>1068</v>
      </c>
      <c r="E757" s="316">
        <f t="shared" si="36"/>
        <v>-0.12</v>
      </c>
      <c r="F757" s="285" t="str">
        <f t="shared" si="37"/>
        <v>是</v>
      </c>
      <c r="G757" s="162" t="str">
        <f t="shared" si="38"/>
        <v>项</v>
      </c>
    </row>
    <row r="758" ht="36" customHeight="1" spans="1:7">
      <c r="A758" s="438" t="s">
        <v>1403</v>
      </c>
      <c r="B758" s="301" t="s">
        <v>1404</v>
      </c>
      <c r="C758" s="306">
        <v>10328</v>
      </c>
      <c r="D758" s="306">
        <v>175</v>
      </c>
      <c r="E758" s="316">
        <f t="shared" si="36"/>
        <v>-0.983</v>
      </c>
      <c r="F758" s="285" t="str">
        <f t="shared" si="37"/>
        <v>是</v>
      </c>
      <c r="G758" s="162" t="str">
        <f t="shared" si="38"/>
        <v>款</v>
      </c>
    </row>
    <row r="759" ht="36" customHeight="1" spans="1:7">
      <c r="A759" s="439" t="s">
        <v>1405</v>
      </c>
      <c r="B759" s="303" t="s">
        <v>1406</v>
      </c>
      <c r="C759" s="306">
        <v>2100</v>
      </c>
      <c r="D759" s="306">
        <v>0</v>
      </c>
      <c r="E759" s="316">
        <f t="shared" si="36"/>
        <v>-1</v>
      </c>
      <c r="F759" s="285" t="str">
        <f t="shared" si="37"/>
        <v>是</v>
      </c>
      <c r="G759" s="162" t="str">
        <f t="shared" si="38"/>
        <v>项</v>
      </c>
    </row>
    <row r="760" ht="36" customHeight="1" spans="1:7">
      <c r="A760" s="439" t="s">
        <v>1407</v>
      </c>
      <c r="B760" s="303" t="s">
        <v>1408</v>
      </c>
      <c r="C760" s="306">
        <v>8009</v>
      </c>
      <c r="D760" s="306">
        <v>100</v>
      </c>
      <c r="E760" s="316">
        <f t="shared" si="36"/>
        <v>-0.988</v>
      </c>
      <c r="F760" s="285" t="str">
        <f t="shared" si="37"/>
        <v>是</v>
      </c>
      <c r="G760" s="162" t="str">
        <f t="shared" si="38"/>
        <v>项</v>
      </c>
    </row>
    <row r="761" ht="36" customHeight="1" spans="1:7">
      <c r="A761" s="439" t="s">
        <v>1409</v>
      </c>
      <c r="B761" s="303" t="s">
        <v>1410</v>
      </c>
      <c r="C761" s="306">
        <v>0</v>
      </c>
      <c r="D761" s="306">
        <v>0</v>
      </c>
      <c r="E761" s="316" t="str">
        <f t="shared" si="36"/>
        <v/>
      </c>
      <c r="F761" s="285" t="str">
        <f t="shared" si="37"/>
        <v>否</v>
      </c>
      <c r="G761" s="162" t="str">
        <f t="shared" si="38"/>
        <v>项</v>
      </c>
    </row>
    <row r="762" ht="36" customHeight="1" spans="1:7">
      <c r="A762" s="439" t="s">
        <v>1411</v>
      </c>
      <c r="B762" s="303" t="s">
        <v>1412</v>
      </c>
      <c r="C762" s="344"/>
      <c r="D762" s="344"/>
      <c r="E762" s="316" t="str">
        <f t="shared" si="36"/>
        <v/>
      </c>
      <c r="F762" s="285" t="str">
        <f t="shared" si="37"/>
        <v>否</v>
      </c>
      <c r="G762" s="162" t="str">
        <f t="shared" si="38"/>
        <v>项</v>
      </c>
    </row>
    <row r="763" ht="36" customHeight="1" spans="1:7">
      <c r="A763" s="439" t="s">
        <v>1413</v>
      </c>
      <c r="B763" s="303" t="s">
        <v>1414</v>
      </c>
      <c r="C763" s="344">
        <v>0</v>
      </c>
      <c r="D763" s="344">
        <v>0</v>
      </c>
      <c r="E763" s="316" t="str">
        <f t="shared" si="36"/>
        <v/>
      </c>
      <c r="F763" s="285" t="str">
        <f t="shared" si="37"/>
        <v>否</v>
      </c>
      <c r="G763" s="162" t="str">
        <f t="shared" si="38"/>
        <v>项</v>
      </c>
    </row>
    <row r="764" ht="36" customHeight="1" spans="1:7">
      <c r="A764" s="439" t="s">
        <v>1415</v>
      </c>
      <c r="B764" s="303" t="s">
        <v>1416</v>
      </c>
      <c r="C764" s="344">
        <v>0</v>
      </c>
      <c r="D764" s="344">
        <v>0</v>
      </c>
      <c r="E764" s="316" t="str">
        <f t="shared" si="36"/>
        <v/>
      </c>
      <c r="F764" s="285" t="str">
        <f t="shared" si="37"/>
        <v>否</v>
      </c>
      <c r="G764" s="162" t="str">
        <f t="shared" si="38"/>
        <v>项</v>
      </c>
    </row>
    <row r="765" ht="36" customHeight="1" spans="1:7">
      <c r="A765" s="305" t="s">
        <v>1417</v>
      </c>
      <c r="B765" s="303" t="s">
        <v>1418</v>
      </c>
      <c r="C765" s="344">
        <v>0</v>
      </c>
      <c r="D765" s="344">
        <v>0</v>
      </c>
      <c r="E765" s="316" t="str">
        <f t="shared" si="36"/>
        <v/>
      </c>
      <c r="F765" s="285" t="str">
        <f t="shared" si="37"/>
        <v>否</v>
      </c>
      <c r="G765" s="162" t="str">
        <f t="shared" si="38"/>
        <v>项</v>
      </c>
    </row>
    <row r="766" ht="36" customHeight="1" spans="1:7">
      <c r="A766" s="439" t="s">
        <v>1419</v>
      </c>
      <c r="B766" s="303" t="s">
        <v>1420</v>
      </c>
      <c r="C766" s="306">
        <v>219</v>
      </c>
      <c r="D766" s="306">
        <v>75</v>
      </c>
      <c r="E766" s="316">
        <f t="shared" si="36"/>
        <v>-0.658</v>
      </c>
      <c r="F766" s="285" t="str">
        <f t="shared" si="37"/>
        <v>是</v>
      </c>
      <c r="G766" s="162" t="str">
        <f t="shared" si="38"/>
        <v>项</v>
      </c>
    </row>
    <row r="767" ht="36" customHeight="1" spans="1:7">
      <c r="A767" s="438" t="s">
        <v>1421</v>
      </c>
      <c r="B767" s="301" t="s">
        <v>1422</v>
      </c>
      <c r="C767" s="306">
        <v>463</v>
      </c>
      <c r="D767" s="306">
        <v>643</v>
      </c>
      <c r="E767" s="316">
        <f t="shared" si="36"/>
        <v>0.389</v>
      </c>
      <c r="F767" s="285" t="str">
        <f t="shared" si="37"/>
        <v>是</v>
      </c>
      <c r="G767" s="162" t="str">
        <f t="shared" si="38"/>
        <v>款</v>
      </c>
    </row>
    <row r="768" ht="36" customHeight="1" spans="1:7">
      <c r="A768" s="439" t="s">
        <v>1423</v>
      </c>
      <c r="B768" s="303" t="s">
        <v>1424</v>
      </c>
      <c r="C768" s="306">
        <v>0</v>
      </c>
      <c r="D768" s="306">
        <v>0</v>
      </c>
      <c r="E768" s="316" t="str">
        <f t="shared" si="36"/>
        <v/>
      </c>
      <c r="F768" s="285" t="str">
        <f t="shared" si="37"/>
        <v>否</v>
      </c>
      <c r="G768" s="162" t="str">
        <f t="shared" si="38"/>
        <v>项</v>
      </c>
    </row>
    <row r="769" ht="36" customHeight="1" spans="1:7">
      <c r="A769" s="439" t="s">
        <v>1425</v>
      </c>
      <c r="B769" s="303" t="s">
        <v>1426</v>
      </c>
      <c r="C769" s="306">
        <v>0</v>
      </c>
      <c r="D769" s="306">
        <v>0</v>
      </c>
      <c r="E769" s="316" t="str">
        <f t="shared" si="36"/>
        <v/>
      </c>
      <c r="F769" s="285" t="str">
        <f t="shared" si="37"/>
        <v>否</v>
      </c>
      <c r="G769" s="162" t="str">
        <f t="shared" si="38"/>
        <v>项</v>
      </c>
    </row>
    <row r="770" ht="36" customHeight="1" spans="1:7">
      <c r="A770" s="439" t="s">
        <v>1427</v>
      </c>
      <c r="B770" s="303" t="s">
        <v>1428</v>
      </c>
      <c r="C770" s="306">
        <v>0</v>
      </c>
      <c r="D770" s="306">
        <v>0</v>
      </c>
      <c r="E770" s="316" t="str">
        <f t="shared" si="36"/>
        <v/>
      </c>
      <c r="F770" s="285" t="str">
        <f t="shared" si="37"/>
        <v>否</v>
      </c>
      <c r="G770" s="162" t="str">
        <f t="shared" si="38"/>
        <v>项</v>
      </c>
    </row>
    <row r="771" ht="36" customHeight="1" spans="1:7">
      <c r="A771" s="439" t="s">
        <v>1429</v>
      </c>
      <c r="B771" s="303" t="s">
        <v>1430</v>
      </c>
      <c r="C771" s="306">
        <v>463</v>
      </c>
      <c r="D771" s="306">
        <v>643</v>
      </c>
      <c r="E771" s="316">
        <f t="shared" si="36"/>
        <v>0.389</v>
      </c>
      <c r="F771" s="285" t="str">
        <f t="shared" si="37"/>
        <v>是</v>
      </c>
      <c r="G771" s="162" t="str">
        <f t="shared" si="38"/>
        <v>项</v>
      </c>
    </row>
    <row r="772" ht="36" customHeight="1" spans="1:7">
      <c r="A772" s="438" t="s">
        <v>1431</v>
      </c>
      <c r="B772" s="301" t="s">
        <v>1432</v>
      </c>
      <c r="C772" s="306"/>
      <c r="D772" s="306"/>
      <c r="E772" s="316" t="str">
        <f t="shared" ref="E772:E835" si="39">IF(C772&gt;0,D772/C772-1,IF(C772&lt;0,-(D772/C772-1),""))</f>
        <v/>
      </c>
      <c r="F772" s="285" t="str">
        <f t="shared" ref="F772:F835" si="40">IF(LEN(A772)=3,"是",IF(B772&lt;&gt;"",IF(SUM(C772:D772)&lt;&gt;0,"是","否"),"是"))</f>
        <v>否</v>
      </c>
      <c r="G772" s="162" t="str">
        <f t="shared" ref="G772:G835" si="41">IF(LEN(A772)=3,"类",IF(LEN(A772)=5,"款","项"))</f>
        <v>款</v>
      </c>
    </row>
    <row r="773" ht="36" customHeight="1" spans="1:7">
      <c r="A773" s="439" t="s">
        <v>1433</v>
      </c>
      <c r="B773" s="303" t="s">
        <v>1434</v>
      </c>
      <c r="C773" s="306"/>
      <c r="D773" s="306"/>
      <c r="E773" s="316" t="str">
        <f t="shared" si="39"/>
        <v/>
      </c>
      <c r="F773" s="285" t="str">
        <f t="shared" si="40"/>
        <v>否</v>
      </c>
      <c r="G773" s="162" t="str">
        <f t="shared" si="41"/>
        <v>项</v>
      </c>
    </row>
    <row r="774" ht="36" customHeight="1" spans="1:7">
      <c r="A774" s="439" t="s">
        <v>1435</v>
      </c>
      <c r="B774" s="303" t="s">
        <v>1436</v>
      </c>
      <c r="C774" s="344">
        <v>0</v>
      </c>
      <c r="D774" s="344">
        <v>0</v>
      </c>
      <c r="E774" s="316" t="str">
        <f t="shared" si="39"/>
        <v/>
      </c>
      <c r="F774" s="285" t="str">
        <f t="shared" si="40"/>
        <v>否</v>
      </c>
      <c r="G774" s="162" t="str">
        <f t="shared" si="41"/>
        <v>项</v>
      </c>
    </row>
    <row r="775" ht="36" customHeight="1" spans="1:7">
      <c r="A775" s="439" t="s">
        <v>1437</v>
      </c>
      <c r="B775" s="303" t="s">
        <v>1438</v>
      </c>
      <c r="C775" s="344">
        <v>0</v>
      </c>
      <c r="D775" s="344">
        <v>0</v>
      </c>
      <c r="E775" s="316" t="str">
        <f t="shared" si="39"/>
        <v/>
      </c>
      <c r="F775" s="285" t="str">
        <f t="shared" si="40"/>
        <v>否</v>
      </c>
      <c r="G775" s="162" t="str">
        <f t="shared" si="41"/>
        <v>项</v>
      </c>
    </row>
    <row r="776" ht="36" customHeight="1" spans="1:7">
      <c r="A776" s="439" t="s">
        <v>1439</v>
      </c>
      <c r="B776" s="303" t="s">
        <v>1440</v>
      </c>
      <c r="C776" s="344">
        <v>0</v>
      </c>
      <c r="D776" s="344">
        <v>0</v>
      </c>
      <c r="E776" s="316" t="str">
        <f t="shared" si="39"/>
        <v/>
      </c>
      <c r="F776" s="285" t="str">
        <f t="shared" si="40"/>
        <v>否</v>
      </c>
      <c r="G776" s="162" t="str">
        <f t="shared" si="41"/>
        <v>项</v>
      </c>
    </row>
    <row r="777" ht="36" customHeight="1" spans="1:7">
      <c r="A777" s="439" t="s">
        <v>1441</v>
      </c>
      <c r="B777" s="303" t="s">
        <v>1442</v>
      </c>
      <c r="C777" s="344">
        <v>0</v>
      </c>
      <c r="D777" s="344">
        <v>0</v>
      </c>
      <c r="E777" s="316" t="str">
        <f t="shared" si="39"/>
        <v/>
      </c>
      <c r="F777" s="285" t="str">
        <f t="shared" si="40"/>
        <v>否</v>
      </c>
      <c r="G777" s="162" t="str">
        <f t="shared" si="41"/>
        <v>项</v>
      </c>
    </row>
    <row r="778" ht="36" customHeight="1" spans="1:7">
      <c r="A778" s="439" t="s">
        <v>1443</v>
      </c>
      <c r="B778" s="303" t="s">
        <v>1444</v>
      </c>
      <c r="C778" s="344">
        <v>0</v>
      </c>
      <c r="D778" s="344">
        <v>0</v>
      </c>
      <c r="E778" s="316" t="str">
        <f t="shared" si="39"/>
        <v/>
      </c>
      <c r="F778" s="285" t="str">
        <f t="shared" si="40"/>
        <v>否</v>
      </c>
      <c r="G778" s="162" t="str">
        <f t="shared" si="41"/>
        <v>项</v>
      </c>
    </row>
    <row r="779" ht="36" customHeight="1" spans="1:7">
      <c r="A779" s="438" t="s">
        <v>1445</v>
      </c>
      <c r="B779" s="301" t="s">
        <v>1446</v>
      </c>
      <c r="C779" s="328">
        <f>SUM(C780:C784)</f>
        <v>0</v>
      </c>
      <c r="D779" s="328">
        <f>SUM(D780:D784)</f>
        <v>0</v>
      </c>
      <c r="E779" s="316" t="str">
        <f t="shared" si="39"/>
        <v/>
      </c>
      <c r="F779" s="285" t="str">
        <f t="shared" si="40"/>
        <v>否</v>
      </c>
      <c r="G779" s="162" t="str">
        <f t="shared" si="41"/>
        <v>款</v>
      </c>
    </row>
    <row r="780" ht="36" customHeight="1" spans="1:7">
      <c r="A780" s="439" t="s">
        <v>1447</v>
      </c>
      <c r="B780" s="303" t="s">
        <v>1448</v>
      </c>
      <c r="C780" s="344">
        <v>0</v>
      </c>
      <c r="D780" s="344">
        <v>0</v>
      </c>
      <c r="E780" s="316" t="str">
        <f t="shared" si="39"/>
        <v/>
      </c>
      <c r="F780" s="285" t="str">
        <f t="shared" si="40"/>
        <v>否</v>
      </c>
      <c r="G780" s="162" t="str">
        <f t="shared" si="41"/>
        <v>项</v>
      </c>
    </row>
    <row r="781" ht="36" customHeight="1" spans="1:7">
      <c r="A781" s="439" t="s">
        <v>1449</v>
      </c>
      <c r="B781" s="303" t="s">
        <v>1450</v>
      </c>
      <c r="C781" s="344">
        <v>0</v>
      </c>
      <c r="D781" s="344">
        <v>0</v>
      </c>
      <c r="E781" s="316" t="str">
        <f t="shared" si="39"/>
        <v/>
      </c>
      <c r="F781" s="285" t="str">
        <f t="shared" si="40"/>
        <v>否</v>
      </c>
      <c r="G781" s="162" t="str">
        <f t="shared" si="41"/>
        <v>项</v>
      </c>
    </row>
    <row r="782" ht="36" customHeight="1" spans="1:7">
      <c r="A782" s="439" t="s">
        <v>1451</v>
      </c>
      <c r="B782" s="303" t="s">
        <v>1452</v>
      </c>
      <c r="C782" s="344">
        <v>0</v>
      </c>
      <c r="D782" s="344">
        <v>0</v>
      </c>
      <c r="E782" s="316" t="str">
        <f t="shared" si="39"/>
        <v/>
      </c>
      <c r="F782" s="285" t="str">
        <f t="shared" si="40"/>
        <v>否</v>
      </c>
      <c r="G782" s="162" t="str">
        <f t="shared" si="41"/>
        <v>项</v>
      </c>
    </row>
    <row r="783" ht="36" customHeight="1" spans="1:7">
      <c r="A783" s="439" t="s">
        <v>1453</v>
      </c>
      <c r="B783" s="303" t="s">
        <v>1454</v>
      </c>
      <c r="C783" s="344">
        <v>0</v>
      </c>
      <c r="D783" s="344">
        <v>0</v>
      </c>
      <c r="E783" s="316" t="str">
        <f t="shared" si="39"/>
        <v/>
      </c>
      <c r="F783" s="285" t="str">
        <f t="shared" si="40"/>
        <v>否</v>
      </c>
      <c r="G783" s="162" t="str">
        <f t="shared" si="41"/>
        <v>项</v>
      </c>
    </row>
    <row r="784" ht="36" customHeight="1" spans="1:7">
      <c r="A784" s="439" t="s">
        <v>1455</v>
      </c>
      <c r="B784" s="303" t="s">
        <v>1456</v>
      </c>
      <c r="C784" s="344">
        <v>0</v>
      </c>
      <c r="D784" s="344">
        <v>0</v>
      </c>
      <c r="E784" s="316" t="str">
        <f t="shared" si="39"/>
        <v/>
      </c>
      <c r="F784" s="285" t="str">
        <f t="shared" si="40"/>
        <v>否</v>
      </c>
      <c r="G784" s="162" t="str">
        <f t="shared" si="41"/>
        <v>项</v>
      </c>
    </row>
    <row r="785" ht="36" customHeight="1" spans="1:7">
      <c r="A785" s="438" t="s">
        <v>1457</v>
      </c>
      <c r="B785" s="301" t="s">
        <v>1458</v>
      </c>
      <c r="C785" s="328">
        <f>SUM(C786:C787)</f>
        <v>0</v>
      </c>
      <c r="D785" s="328">
        <f>SUM(D786:D787)</f>
        <v>0</v>
      </c>
      <c r="E785" s="316" t="str">
        <f t="shared" si="39"/>
        <v/>
      </c>
      <c r="F785" s="285" t="str">
        <f t="shared" si="40"/>
        <v>否</v>
      </c>
      <c r="G785" s="162" t="str">
        <f t="shared" si="41"/>
        <v>款</v>
      </c>
    </row>
    <row r="786" ht="36" customHeight="1" spans="1:7">
      <c r="A786" s="439" t="s">
        <v>1459</v>
      </c>
      <c r="B786" s="303" t="s">
        <v>1460</v>
      </c>
      <c r="C786" s="344">
        <v>0</v>
      </c>
      <c r="D786" s="344">
        <v>0</v>
      </c>
      <c r="E786" s="316" t="str">
        <f t="shared" si="39"/>
        <v/>
      </c>
      <c r="F786" s="285" t="str">
        <f t="shared" si="40"/>
        <v>否</v>
      </c>
      <c r="G786" s="162" t="str">
        <f t="shared" si="41"/>
        <v>项</v>
      </c>
    </row>
    <row r="787" ht="36" customHeight="1" spans="1:7">
      <c r="A787" s="439" t="s">
        <v>1461</v>
      </c>
      <c r="B787" s="303" t="s">
        <v>1462</v>
      </c>
      <c r="C787" s="344">
        <v>0</v>
      </c>
      <c r="D787" s="344">
        <v>0</v>
      </c>
      <c r="E787" s="316" t="str">
        <f t="shared" si="39"/>
        <v/>
      </c>
      <c r="F787" s="285" t="str">
        <f t="shared" si="40"/>
        <v>否</v>
      </c>
      <c r="G787" s="162" t="str">
        <f t="shared" si="41"/>
        <v>项</v>
      </c>
    </row>
    <row r="788" ht="36" customHeight="1" spans="1:7">
      <c r="A788" s="438" t="s">
        <v>1463</v>
      </c>
      <c r="B788" s="301" t="s">
        <v>1464</v>
      </c>
      <c r="C788" s="328">
        <f>SUM(C789:C790)</f>
        <v>0</v>
      </c>
      <c r="D788" s="328">
        <f>SUM(D789:D790)</f>
        <v>0</v>
      </c>
      <c r="E788" s="316" t="str">
        <f t="shared" si="39"/>
        <v/>
      </c>
      <c r="F788" s="285" t="str">
        <f t="shared" si="40"/>
        <v>否</v>
      </c>
      <c r="G788" s="162" t="str">
        <f t="shared" si="41"/>
        <v>款</v>
      </c>
    </row>
    <row r="789" ht="36" customHeight="1" spans="1:7">
      <c r="A789" s="439" t="s">
        <v>1465</v>
      </c>
      <c r="B789" s="303" t="s">
        <v>1466</v>
      </c>
      <c r="C789" s="344">
        <v>0</v>
      </c>
      <c r="D789" s="344">
        <v>0</v>
      </c>
      <c r="E789" s="316" t="str">
        <f t="shared" si="39"/>
        <v/>
      </c>
      <c r="F789" s="285" t="str">
        <f t="shared" si="40"/>
        <v>否</v>
      </c>
      <c r="G789" s="162" t="str">
        <f t="shared" si="41"/>
        <v>项</v>
      </c>
    </row>
    <row r="790" ht="36" customHeight="1" spans="1:7">
      <c r="A790" s="439" t="s">
        <v>1467</v>
      </c>
      <c r="B790" s="303" t="s">
        <v>1468</v>
      </c>
      <c r="C790" s="344">
        <v>0</v>
      </c>
      <c r="D790" s="344">
        <v>0</v>
      </c>
      <c r="E790" s="316" t="str">
        <f t="shared" si="39"/>
        <v/>
      </c>
      <c r="F790" s="285" t="str">
        <f t="shared" si="40"/>
        <v>否</v>
      </c>
      <c r="G790" s="162" t="str">
        <f t="shared" si="41"/>
        <v>项</v>
      </c>
    </row>
    <row r="791" ht="36" customHeight="1" spans="1:7">
      <c r="A791" s="438" t="s">
        <v>1469</v>
      </c>
      <c r="B791" s="301" t="s">
        <v>1470</v>
      </c>
      <c r="C791" s="328">
        <f>C792</f>
        <v>0</v>
      </c>
      <c r="D791" s="328">
        <f>D792</f>
        <v>0</v>
      </c>
      <c r="E791" s="316" t="str">
        <f t="shared" si="39"/>
        <v/>
      </c>
      <c r="F791" s="285" t="str">
        <f t="shared" si="40"/>
        <v>否</v>
      </c>
      <c r="G791" s="162" t="str">
        <f t="shared" si="41"/>
        <v>款</v>
      </c>
    </row>
    <row r="792" ht="36" customHeight="1" spans="1:7">
      <c r="A792" s="439">
        <v>2110901</v>
      </c>
      <c r="B792" s="449" t="s">
        <v>1471</v>
      </c>
      <c r="C792" s="344">
        <v>0</v>
      </c>
      <c r="D792" s="344">
        <v>0</v>
      </c>
      <c r="E792" s="316" t="str">
        <f t="shared" si="39"/>
        <v/>
      </c>
      <c r="F792" s="285" t="str">
        <f t="shared" si="40"/>
        <v>否</v>
      </c>
      <c r="G792" s="162" t="str">
        <f t="shared" si="41"/>
        <v>项</v>
      </c>
    </row>
    <row r="793" ht="36" customHeight="1" spans="1:7">
      <c r="A793" s="438" t="s">
        <v>1472</v>
      </c>
      <c r="B793" s="301" t="s">
        <v>1473</v>
      </c>
      <c r="C793" s="328"/>
      <c r="D793" s="328"/>
      <c r="E793" s="316" t="str">
        <f t="shared" si="39"/>
        <v/>
      </c>
      <c r="F793" s="285" t="str">
        <f t="shared" si="40"/>
        <v>否</v>
      </c>
      <c r="G793" s="162" t="str">
        <f t="shared" si="41"/>
        <v>款</v>
      </c>
    </row>
    <row r="794" ht="36" customHeight="1" spans="1:7">
      <c r="A794" s="439">
        <v>2111001</v>
      </c>
      <c r="B794" s="449" t="s">
        <v>1474</v>
      </c>
      <c r="C794" s="344"/>
      <c r="D794" s="344"/>
      <c r="E794" s="316" t="str">
        <f t="shared" si="39"/>
        <v/>
      </c>
      <c r="F794" s="285" t="str">
        <f t="shared" si="40"/>
        <v>否</v>
      </c>
      <c r="G794" s="162" t="str">
        <f t="shared" si="41"/>
        <v>项</v>
      </c>
    </row>
    <row r="795" ht="36" customHeight="1" spans="1:7">
      <c r="A795" s="438" t="s">
        <v>1475</v>
      </c>
      <c r="B795" s="301" t="s">
        <v>1476</v>
      </c>
      <c r="C795" s="306">
        <v>2512</v>
      </c>
      <c r="D795" s="306">
        <v>1975</v>
      </c>
      <c r="E795" s="316">
        <f t="shared" si="39"/>
        <v>-0.214</v>
      </c>
      <c r="F795" s="285" t="str">
        <f t="shared" si="40"/>
        <v>是</v>
      </c>
      <c r="G795" s="162" t="str">
        <f t="shared" si="41"/>
        <v>款</v>
      </c>
    </row>
    <row r="796" ht="36" customHeight="1" spans="1:7">
      <c r="A796" s="439" t="s">
        <v>1477</v>
      </c>
      <c r="B796" s="303" t="s">
        <v>1478</v>
      </c>
      <c r="C796" s="306">
        <v>1110</v>
      </c>
      <c r="D796" s="306">
        <v>1026</v>
      </c>
      <c r="E796" s="316">
        <f t="shared" si="39"/>
        <v>-0.076</v>
      </c>
      <c r="F796" s="285" t="str">
        <f t="shared" si="40"/>
        <v>是</v>
      </c>
      <c r="G796" s="162" t="str">
        <f t="shared" si="41"/>
        <v>项</v>
      </c>
    </row>
    <row r="797" ht="36" customHeight="1" spans="1:7">
      <c r="A797" s="439" t="s">
        <v>1479</v>
      </c>
      <c r="B797" s="303" t="s">
        <v>1480</v>
      </c>
      <c r="C797" s="306">
        <v>1402</v>
      </c>
      <c r="D797" s="306">
        <v>949</v>
      </c>
      <c r="E797" s="316">
        <f t="shared" si="39"/>
        <v>-0.323</v>
      </c>
      <c r="F797" s="285" t="str">
        <f t="shared" si="40"/>
        <v>是</v>
      </c>
      <c r="G797" s="162" t="str">
        <f t="shared" si="41"/>
        <v>项</v>
      </c>
    </row>
    <row r="798" ht="36" customHeight="1" spans="1:7">
      <c r="A798" s="439" t="s">
        <v>1481</v>
      </c>
      <c r="B798" s="303" t="s">
        <v>1482</v>
      </c>
      <c r="C798" s="344">
        <v>0</v>
      </c>
      <c r="D798" s="344">
        <v>0</v>
      </c>
      <c r="E798" s="316" t="str">
        <f t="shared" si="39"/>
        <v/>
      </c>
      <c r="F798" s="285" t="str">
        <f t="shared" si="40"/>
        <v>否</v>
      </c>
      <c r="G798" s="162" t="str">
        <f t="shared" si="41"/>
        <v>项</v>
      </c>
    </row>
    <row r="799" ht="36" customHeight="1" spans="1:7">
      <c r="A799" s="439" t="s">
        <v>1483</v>
      </c>
      <c r="B799" s="303" t="s">
        <v>1484</v>
      </c>
      <c r="C799" s="344">
        <v>0</v>
      </c>
      <c r="D799" s="344">
        <v>0</v>
      </c>
      <c r="E799" s="316" t="str">
        <f t="shared" si="39"/>
        <v/>
      </c>
      <c r="F799" s="285" t="str">
        <f t="shared" si="40"/>
        <v>否</v>
      </c>
      <c r="G799" s="162" t="str">
        <f t="shared" si="41"/>
        <v>项</v>
      </c>
    </row>
    <row r="800" ht="36" customHeight="1" spans="1:7">
      <c r="A800" s="439" t="s">
        <v>1485</v>
      </c>
      <c r="B800" s="303" t="s">
        <v>1486</v>
      </c>
      <c r="C800" s="344">
        <v>0</v>
      </c>
      <c r="D800" s="344">
        <v>0</v>
      </c>
      <c r="E800" s="316" t="str">
        <f t="shared" si="39"/>
        <v/>
      </c>
      <c r="F800" s="285" t="str">
        <f t="shared" si="40"/>
        <v>否</v>
      </c>
      <c r="G800" s="162" t="str">
        <f t="shared" si="41"/>
        <v>项</v>
      </c>
    </row>
    <row r="801" ht="36" customHeight="1" spans="1:7">
      <c r="A801" s="438" t="s">
        <v>1487</v>
      </c>
      <c r="B801" s="301" t="s">
        <v>1488</v>
      </c>
      <c r="C801" s="306">
        <f>C802</f>
        <v>31</v>
      </c>
      <c r="D801" s="328">
        <f>D802</f>
        <v>0</v>
      </c>
      <c r="E801" s="316">
        <f t="shared" si="39"/>
        <v>-1</v>
      </c>
      <c r="F801" s="285" t="str">
        <f t="shared" si="40"/>
        <v>是</v>
      </c>
      <c r="G801" s="162" t="str">
        <f t="shared" si="41"/>
        <v>款</v>
      </c>
    </row>
    <row r="802" ht="36" customHeight="1" spans="1:7">
      <c r="A802" s="305" t="s">
        <v>1489</v>
      </c>
      <c r="B802" s="303" t="s">
        <v>1490</v>
      </c>
      <c r="C802" s="306">
        <v>31</v>
      </c>
      <c r="D802" s="344">
        <v>0</v>
      </c>
      <c r="E802" s="316">
        <f t="shared" si="39"/>
        <v>-1</v>
      </c>
      <c r="F802" s="285" t="str">
        <f t="shared" si="40"/>
        <v>是</v>
      </c>
      <c r="G802" s="162" t="str">
        <f t="shared" si="41"/>
        <v>项</v>
      </c>
    </row>
    <row r="803" ht="36" customHeight="1" spans="1:7">
      <c r="A803" s="438" t="s">
        <v>1491</v>
      </c>
      <c r="B803" s="301" t="s">
        <v>1492</v>
      </c>
      <c r="C803" s="328">
        <f>C804</f>
        <v>0</v>
      </c>
      <c r="D803" s="328">
        <f>D804</f>
        <v>0</v>
      </c>
      <c r="E803" s="316" t="str">
        <f t="shared" si="39"/>
        <v/>
      </c>
      <c r="F803" s="285" t="str">
        <f t="shared" si="40"/>
        <v>否</v>
      </c>
      <c r="G803" s="162" t="str">
        <f t="shared" si="41"/>
        <v>款</v>
      </c>
    </row>
    <row r="804" ht="36" customHeight="1" spans="1:7">
      <c r="A804" s="305" t="s">
        <v>1493</v>
      </c>
      <c r="B804" s="303" t="s">
        <v>1494</v>
      </c>
      <c r="C804" s="344">
        <v>0</v>
      </c>
      <c r="D804" s="344">
        <v>0</v>
      </c>
      <c r="E804" s="316" t="str">
        <f t="shared" si="39"/>
        <v/>
      </c>
      <c r="F804" s="285" t="str">
        <f t="shared" si="40"/>
        <v>否</v>
      </c>
      <c r="G804" s="162" t="str">
        <f t="shared" si="41"/>
        <v>项</v>
      </c>
    </row>
    <row r="805" ht="36" customHeight="1" spans="1:7">
      <c r="A805" s="438" t="s">
        <v>1495</v>
      </c>
      <c r="B805" s="301" t="s">
        <v>1496</v>
      </c>
      <c r="C805" s="328"/>
      <c r="D805" s="328"/>
      <c r="E805" s="316" t="str">
        <f t="shared" si="39"/>
        <v/>
      </c>
      <c r="F805" s="285" t="str">
        <f t="shared" si="40"/>
        <v>否</v>
      </c>
      <c r="G805" s="162" t="str">
        <f t="shared" si="41"/>
        <v>款</v>
      </c>
    </row>
    <row r="806" ht="36" customHeight="1" spans="1:7">
      <c r="A806" s="439" t="s">
        <v>1497</v>
      </c>
      <c r="B806" s="303" t="s">
        <v>141</v>
      </c>
      <c r="C806" s="344">
        <v>0</v>
      </c>
      <c r="D806" s="344">
        <v>0</v>
      </c>
      <c r="E806" s="316" t="str">
        <f t="shared" si="39"/>
        <v/>
      </c>
      <c r="F806" s="285" t="str">
        <f t="shared" si="40"/>
        <v>否</v>
      </c>
      <c r="G806" s="162" t="str">
        <f t="shared" si="41"/>
        <v>项</v>
      </c>
    </row>
    <row r="807" ht="36" customHeight="1" spans="1:7">
      <c r="A807" s="439" t="s">
        <v>1498</v>
      </c>
      <c r="B807" s="303" t="s">
        <v>143</v>
      </c>
      <c r="C807" s="344">
        <v>0</v>
      </c>
      <c r="D807" s="344">
        <v>0</v>
      </c>
      <c r="E807" s="316" t="str">
        <f t="shared" si="39"/>
        <v/>
      </c>
      <c r="F807" s="285" t="str">
        <f t="shared" si="40"/>
        <v>否</v>
      </c>
      <c r="G807" s="162" t="str">
        <f t="shared" si="41"/>
        <v>项</v>
      </c>
    </row>
    <row r="808" ht="36" customHeight="1" spans="1:7">
      <c r="A808" s="439" t="s">
        <v>1499</v>
      </c>
      <c r="B808" s="303" t="s">
        <v>145</v>
      </c>
      <c r="C808" s="344">
        <v>0</v>
      </c>
      <c r="D808" s="344">
        <v>0</v>
      </c>
      <c r="E808" s="316" t="str">
        <f t="shared" si="39"/>
        <v/>
      </c>
      <c r="F808" s="285" t="str">
        <f t="shared" si="40"/>
        <v>否</v>
      </c>
      <c r="G808" s="162" t="str">
        <f t="shared" si="41"/>
        <v>项</v>
      </c>
    </row>
    <row r="809" ht="36" customHeight="1" spans="1:7">
      <c r="A809" s="439" t="s">
        <v>1500</v>
      </c>
      <c r="B809" s="303" t="s">
        <v>1501</v>
      </c>
      <c r="C809" s="344">
        <v>0</v>
      </c>
      <c r="D809" s="344">
        <v>0</v>
      </c>
      <c r="E809" s="316" t="str">
        <f t="shared" si="39"/>
        <v/>
      </c>
      <c r="F809" s="285" t="str">
        <f t="shared" si="40"/>
        <v>否</v>
      </c>
      <c r="G809" s="162" t="str">
        <f t="shared" si="41"/>
        <v>项</v>
      </c>
    </row>
    <row r="810" ht="36" customHeight="1" spans="1:7">
      <c r="A810" s="439" t="s">
        <v>1502</v>
      </c>
      <c r="B810" s="303" t="s">
        <v>1503</v>
      </c>
      <c r="C810" s="344">
        <v>0</v>
      </c>
      <c r="D810" s="344">
        <v>0</v>
      </c>
      <c r="E810" s="316" t="str">
        <f t="shared" si="39"/>
        <v/>
      </c>
      <c r="F810" s="285" t="str">
        <f t="shared" si="40"/>
        <v>否</v>
      </c>
      <c r="G810" s="162" t="str">
        <f t="shared" si="41"/>
        <v>项</v>
      </c>
    </row>
    <row r="811" ht="36" customHeight="1" spans="1:7">
      <c r="A811" s="439" t="s">
        <v>1504</v>
      </c>
      <c r="B811" s="303" t="s">
        <v>1505</v>
      </c>
      <c r="C811" s="344">
        <v>0</v>
      </c>
      <c r="D811" s="344">
        <v>0</v>
      </c>
      <c r="E811" s="316" t="str">
        <f t="shared" si="39"/>
        <v/>
      </c>
      <c r="F811" s="285" t="str">
        <f t="shared" si="40"/>
        <v>否</v>
      </c>
      <c r="G811" s="162" t="str">
        <f t="shared" si="41"/>
        <v>项</v>
      </c>
    </row>
    <row r="812" ht="36" customHeight="1" spans="1:7">
      <c r="A812" s="439" t="s">
        <v>1506</v>
      </c>
      <c r="B812" s="303" t="s">
        <v>1507</v>
      </c>
      <c r="C812" s="344">
        <v>0</v>
      </c>
      <c r="D812" s="344">
        <v>0</v>
      </c>
      <c r="E812" s="316" t="str">
        <f t="shared" si="39"/>
        <v/>
      </c>
      <c r="F812" s="285" t="str">
        <f t="shared" si="40"/>
        <v>否</v>
      </c>
      <c r="G812" s="162" t="str">
        <f t="shared" si="41"/>
        <v>项</v>
      </c>
    </row>
    <row r="813" ht="36" customHeight="1" spans="1:7">
      <c r="A813" s="439" t="s">
        <v>1508</v>
      </c>
      <c r="B813" s="303" t="s">
        <v>1509</v>
      </c>
      <c r="C813" s="344">
        <v>0</v>
      </c>
      <c r="D813" s="344">
        <v>0</v>
      </c>
      <c r="E813" s="316" t="str">
        <f t="shared" si="39"/>
        <v/>
      </c>
      <c r="F813" s="285" t="str">
        <f t="shared" si="40"/>
        <v>否</v>
      </c>
      <c r="G813" s="162" t="str">
        <f t="shared" si="41"/>
        <v>项</v>
      </c>
    </row>
    <row r="814" ht="36" customHeight="1" spans="1:7">
      <c r="A814" s="439" t="s">
        <v>1510</v>
      </c>
      <c r="B814" s="303" t="s">
        <v>1511</v>
      </c>
      <c r="C814" s="344">
        <v>0</v>
      </c>
      <c r="D814" s="344">
        <v>0</v>
      </c>
      <c r="E814" s="316" t="str">
        <f t="shared" si="39"/>
        <v/>
      </c>
      <c r="F814" s="285" t="str">
        <f t="shared" si="40"/>
        <v>否</v>
      </c>
      <c r="G814" s="162" t="str">
        <f t="shared" si="41"/>
        <v>项</v>
      </c>
    </row>
    <row r="815" ht="36" customHeight="1" spans="1:7">
      <c r="A815" s="439" t="s">
        <v>1512</v>
      </c>
      <c r="B815" s="303" t="s">
        <v>1513</v>
      </c>
      <c r="C815" s="344">
        <v>0</v>
      </c>
      <c r="D815" s="344">
        <v>0</v>
      </c>
      <c r="E815" s="316" t="str">
        <f t="shared" si="39"/>
        <v/>
      </c>
      <c r="F815" s="285" t="str">
        <f t="shared" si="40"/>
        <v>否</v>
      </c>
      <c r="G815" s="162" t="str">
        <f t="shared" si="41"/>
        <v>项</v>
      </c>
    </row>
    <row r="816" ht="36" customHeight="1" spans="1:7">
      <c r="A816" s="439" t="s">
        <v>1514</v>
      </c>
      <c r="B816" s="303" t="s">
        <v>242</v>
      </c>
      <c r="C816" s="344"/>
      <c r="D816" s="344"/>
      <c r="E816" s="316" t="str">
        <f t="shared" si="39"/>
        <v/>
      </c>
      <c r="F816" s="285" t="str">
        <f t="shared" si="40"/>
        <v>否</v>
      </c>
      <c r="G816" s="162" t="str">
        <f t="shared" si="41"/>
        <v>项</v>
      </c>
    </row>
    <row r="817" ht="36" customHeight="1" spans="1:7">
      <c r="A817" s="439" t="s">
        <v>1515</v>
      </c>
      <c r="B817" s="303" t="s">
        <v>1516</v>
      </c>
      <c r="C817" s="344">
        <v>0</v>
      </c>
      <c r="D817" s="344">
        <v>0</v>
      </c>
      <c r="E817" s="316" t="str">
        <f t="shared" si="39"/>
        <v/>
      </c>
      <c r="F817" s="285" t="str">
        <f t="shared" si="40"/>
        <v>否</v>
      </c>
      <c r="G817" s="162" t="str">
        <f t="shared" si="41"/>
        <v>项</v>
      </c>
    </row>
    <row r="818" ht="36" customHeight="1" spans="1:7">
      <c r="A818" s="439" t="s">
        <v>1517</v>
      </c>
      <c r="B818" s="303" t="s">
        <v>159</v>
      </c>
      <c r="C818" s="344">
        <v>0</v>
      </c>
      <c r="D818" s="344">
        <v>0</v>
      </c>
      <c r="E818" s="316" t="str">
        <f t="shared" si="39"/>
        <v/>
      </c>
      <c r="F818" s="285" t="str">
        <f t="shared" si="40"/>
        <v>否</v>
      </c>
      <c r="G818" s="162" t="str">
        <f t="shared" si="41"/>
        <v>项</v>
      </c>
    </row>
    <row r="819" ht="36" customHeight="1" spans="1:7">
      <c r="A819" s="439" t="s">
        <v>1518</v>
      </c>
      <c r="B819" s="303" t="s">
        <v>1519</v>
      </c>
      <c r="C819" s="344">
        <v>0</v>
      </c>
      <c r="D819" s="344">
        <v>0</v>
      </c>
      <c r="E819" s="316" t="str">
        <f t="shared" si="39"/>
        <v/>
      </c>
      <c r="F819" s="285" t="str">
        <f t="shared" si="40"/>
        <v>否</v>
      </c>
      <c r="G819" s="162" t="str">
        <f t="shared" si="41"/>
        <v>项</v>
      </c>
    </row>
    <row r="820" ht="36" customHeight="1" spans="1:7">
      <c r="A820" s="438" t="s">
        <v>1520</v>
      </c>
      <c r="B820" s="301" t="s">
        <v>1521</v>
      </c>
      <c r="C820" s="306">
        <v>1032</v>
      </c>
      <c r="D820" s="306">
        <v>908</v>
      </c>
      <c r="E820" s="316">
        <f t="shared" si="39"/>
        <v>-0.12</v>
      </c>
      <c r="F820" s="285" t="str">
        <f t="shared" si="40"/>
        <v>是</v>
      </c>
      <c r="G820" s="162" t="str">
        <f t="shared" si="41"/>
        <v>款</v>
      </c>
    </row>
    <row r="821" ht="36" customHeight="1" spans="1:7">
      <c r="A821" s="447" t="s">
        <v>1522</v>
      </c>
      <c r="B821" s="451" t="s">
        <v>1523</v>
      </c>
      <c r="C821" s="306">
        <v>1032</v>
      </c>
      <c r="D821" s="306">
        <v>908</v>
      </c>
      <c r="E821" s="316">
        <f t="shared" si="39"/>
        <v>-0.12</v>
      </c>
      <c r="F821" s="285" t="str">
        <f t="shared" si="40"/>
        <v>是</v>
      </c>
      <c r="G821" s="162" t="str">
        <f t="shared" si="41"/>
        <v>项</v>
      </c>
    </row>
    <row r="822" ht="36" customHeight="1" spans="1:7">
      <c r="A822" s="448" t="s">
        <v>1524</v>
      </c>
      <c r="B822" s="444" t="s">
        <v>521</v>
      </c>
      <c r="C822" s="445"/>
      <c r="D822" s="445"/>
      <c r="E822" s="316" t="str">
        <f t="shared" si="39"/>
        <v/>
      </c>
      <c r="F822" s="285" t="str">
        <f t="shared" si="40"/>
        <v>否</v>
      </c>
      <c r="G822" s="162" t="str">
        <f t="shared" si="41"/>
        <v>项</v>
      </c>
    </row>
    <row r="823" ht="36" customHeight="1" spans="1:7">
      <c r="A823" s="438" t="s">
        <v>91</v>
      </c>
      <c r="B823" s="301" t="s">
        <v>92</v>
      </c>
      <c r="C823" s="306">
        <v>6597</v>
      </c>
      <c r="D823" s="306">
        <v>4709</v>
      </c>
      <c r="E823" s="316">
        <f t="shared" si="39"/>
        <v>-0.286</v>
      </c>
      <c r="F823" s="285" t="str">
        <f t="shared" si="40"/>
        <v>是</v>
      </c>
      <c r="G823" s="162" t="str">
        <f t="shared" si="41"/>
        <v>类</v>
      </c>
    </row>
    <row r="824" ht="36" customHeight="1" spans="1:7">
      <c r="A824" s="438" t="s">
        <v>1525</v>
      </c>
      <c r="B824" s="301" t="s">
        <v>1526</v>
      </c>
      <c r="C824" s="306">
        <v>2778</v>
      </c>
      <c r="D824" s="306">
        <v>3256</v>
      </c>
      <c r="E824" s="316">
        <f t="shared" si="39"/>
        <v>0.172</v>
      </c>
      <c r="F824" s="285" t="str">
        <f t="shared" si="40"/>
        <v>是</v>
      </c>
      <c r="G824" s="162" t="str">
        <f t="shared" si="41"/>
        <v>款</v>
      </c>
    </row>
    <row r="825" ht="36" customHeight="1" spans="1:7">
      <c r="A825" s="439" t="s">
        <v>1527</v>
      </c>
      <c r="B825" s="303" t="s">
        <v>141</v>
      </c>
      <c r="C825" s="306">
        <v>1415</v>
      </c>
      <c r="D825" s="306">
        <v>1431</v>
      </c>
      <c r="E825" s="316">
        <f t="shared" si="39"/>
        <v>0.011</v>
      </c>
      <c r="F825" s="285" t="str">
        <f t="shared" si="40"/>
        <v>是</v>
      </c>
      <c r="G825" s="162" t="str">
        <f t="shared" si="41"/>
        <v>项</v>
      </c>
    </row>
    <row r="826" ht="36" customHeight="1" spans="1:7">
      <c r="A826" s="439" t="s">
        <v>1528</v>
      </c>
      <c r="B826" s="303" t="s">
        <v>143</v>
      </c>
      <c r="C826" s="306">
        <v>0</v>
      </c>
      <c r="D826" s="306">
        <v>0</v>
      </c>
      <c r="E826" s="316" t="str">
        <f t="shared" si="39"/>
        <v/>
      </c>
      <c r="F826" s="285" t="str">
        <f t="shared" si="40"/>
        <v>否</v>
      </c>
      <c r="G826" s="162" t="str">
        <f t="shared" si="41"/>
        <v>项</v>
      </c>
    </row>
    <row r="827" ht="36" customHeight="1" spans="1:7">
      <c r="A827" s="439" t="s">
        <v>1529</v>
      </c>
      <c r="B827" s="303" t="s">
        <v>145</v>
      </c>
      <c r="C827" s="306">
        <v>155</v>
      </c>
      <c r="D827" s="306">
        <v>173</v>
      </c>
      <c r="E827" s="316">
        <f t="shared" si="39"/>
        <v>0.116</v>
      </c>
      <c r="F827" s="285" t="str">
        <f t="shared" si="40"/>
        <v>是</v>
      </c>
      <c r="G827" s="162" t="str">
        <f t="shared" si="41"/>
        <v>项</v>
      </c>
    </row>
    <row r="828" ht="36" customHeight="1" spans="1:7">
      <c r="A828" s="439" t="s">
        <v>1530</v>
      </c>
      <c r="B828" s="303" t="s">
        <v>1531</v>
      </c>
      <c r="C828" s="344"/>
      <c r="D828" s="344"/>
      <c r="E828" s="316" t="str">
        <f t="shared" si="39"/>
        <v/>
      </c>
      <c r="F828" s="285" t="str">
        <f t="shared" si="40"/>
        <v>否</v>
      </c>
      <c r="G828" s="162" t="str">
        <f t="shared" si="41"/>
        <v>项</v>
      </c>
    </row>
    <row r="829" ht="36" customHeight="1" spans="1:7">
      <c r="A829" s="439" t="s">
        <v>1532</v>
      </c>
      <c r="B829" s="303" t="s">
        <v>1533</v>
      </c>
      <c r="C829" s="344"/>
      <c r="D829" s="344"/>
      <c r="E829" s="316" t="str">
        <f t="shared" si="39"/>
        <v/>
      </c>
      <c r="F829" s="285" t="str">
        <f t="shared" si="40"/>
        <v>否</v>
      </c>
      <c r="G829" s="162" t="str">
        <f t="shared" si="41"/>
        <v>项</v>
      </c>
    </row>
    <row r="830" ht="36" customHeight="1" spans="1:7">
      <c r="A830" s="439" t="s">
        <v>1534</v>
      </c>
      <c r="B830" s="303" t="s">
        <v>1535</v>
      </c>
      <c r="C830" s="344"/>
      <c r="D830" s="344"/>
      <c r="E830" s="316" t="str">
        <f t="shared" si="39"/>
        <v/>
      </c>
      <c r="F830" s="285" t="str">
        <f t="shared" si="40"/>
        <v>否</v>
      </c>
      <c r="G830" s="162" t="str">
        <f t="shared" si="41"/>
        <v>项</v>
      </c>
    </row>
    <row r="831" ht="36" customHeight="1" spans="1:7">
      <c r="A831" s="439" t="s">
        <v>1536</v>
      </c>
      <c r="B831" s="303" t="s">
        <v>1537</v>
      </c>
      <c r="C831" s="344">
        <v>0</v>
      </c>
      <c r="D831" s="344">
        <v>0</v>
      </c>
      <c r="E831" s="316" t="str">
        <f t="shared" si="39"/>
        <v/>
      </c>
      <c r="F831" s="285" t="str">
        <f t="shared" si="40"/>
        <v>否</v>
      </c>
      <c r="G831" s="162" t="str">
        <f t="shared" si="41"/>
        <v>项</v>
      </c>
    </row>
    <row r="832" ht="36" customHeight="1" spans="1:7">
      <c r="A832" s="439" t="s">
        <v>1538</v>
      </c>
      <c r="B832" s="303" t="s">
        <v>1539</v>
      </c>
      <c r="C832" s="344"/>
      <c r="D832" s="344"/>
      <c r="E832" s="316" t="str">
        <f t="shared" si="39"/>
        <v/>
      </c>
      <c r="F832" s="285" t="str">
        <f t="shared" si="40"/>
        <v>否</v>
      </c>
      <c r="G832" s="162" t="str">
        <f t="shared" si="41"/>
        <v>项</v>
      </c>
    </row>
    <row r="833" ht="36" customHeight="1" spans="1:7">
      <c r="A833" s="439" t="s">
        <v>1540</v>
      </c>
      <c r="B833" s="303" t="s">
        <v>1541</v>
      </c>
      <c r="C833" s="344"/>
      <c r="D833" s="344"/>
      <c r="E833" s="316" t="str">
        <f t="shared" si="39"/>
        <v/>
      </c>
      <c r="F833" s="285" t="str">
        <f t="shared" si="40"/>
        <v>否</v>
      </c>
      <c r="G833" s="162" t="str">
        <f t="shared" si="41"/>
        <v>项</v>
      </c>
    </row>
    <row r="834" ht="36" customHeight="1" spans="1:7">
      <c r="A834" s="439" t="s">
        <v>1542</v>
      </c>
      <c r="B834" s="303" t="s">
        <v>1543</v>
      </c>
      <c r="C834" s="306">
        <v>1208</v>
      </c>
      <c r="D834" s="306">
        <v>1652</v>
      </c>
      <c r="E834" s="316">
        <f t="shared" si="39"/>
        <v>0.368</v>
      </c>
      <c r="F834" s="285" t="str">
        <f t="shared" si="40"/>
        <v>是</v>
      </c>
      <c r="G834" s="162" t="str">
        <f t="shared" si="41"/>
        <v>项</v>
      </c>
    </row>
    <row r="835" ht="36" customHeight="1" spans="1:7">
      <c r="A835" s="438" t="s">
        <v>1544</v>
      </c>
      <c r="B835" s="301" t="s">
        <v>1545</v>
      </c>
      <c r="C835" s="306">
        <v>200</v>
      </c>
      <c r="D835" s="306">
        <v>274</v>
      </c>
      <c r="E835" s="316">
        <f t="shared" si="39"/>
        <v>0.37</v>
      </c>
      <c r="F835" s="285" t="str">
        <f t="shared" si="40"/>
        <v>是</v>
      </c>
      <c r="G835" s="162" t="str">
        <f t="shared" si="41"/>
        <v>款</v>
      </c>
    </row>
    <row r="836" ht="36" customHeight="1" spans="1:7">
      <c r="A836" s="439">
        <v>2120201</v>
      </c>
      <c r="B836" s="449" t="s">
        <v>1546</v>
      </c>
      <c r="C836" s="306">
        <v>200</v>
      </c>
      <c r="D836" s="306">
        <v>274</v>
      </c>
      <c r="E836" s="316">
        <f t="shared" ref="E836:E899" si="42">IF(C836&gt;0,D836/C836-1,IF(C836&lt;0,-(D836/C836-1),""))</f>
        <v>0.37</v>
      </c>
      <c r="F836" s="285" t="str">
        <f t="shared" ref="F836:F899" si="43">IF(LEN(A836)=3,"是",IF(B836&lt;&gt;"",IF(SUM(C836:D836)&lt;&gt;0,"是","否"),"是"))</f>
        <v>是</v>
      </c>
      <c r="G836" s="162" t="str">
        <f t="shared" ref="G836:G899" si="44">IF(LEN(A836)=3,"类",IF(LEN(A836)=5,"款","项"))</f>
        <v>项</v>
      </c>
    </row>
    <row r="837" ht="36" customHeight="1" spans="1:7">
      <c r="A837" s="438" t="s">
        <v>1547</v>
      </c>
      <c r="B837" s="301" t="s">
        <v>1548</v>
      </c>
      <c r="C837" s="306">
        <v>3068</v>
      </c>
      <c r="D837" s="306">
        <v>15</v>
      </c>
      <c r="E837" s="316">
        <f t="shared" si="42"/>
        <v>-0.995</v>
      </c>
      <c r="F837" s="285" t="str">
        <f t="shared" si="43"/>
        <v>是</v>
      </c>
      <c r="G837" s="162" t="str">
        <f t="shared" si="44"/>
        <v>款</v>
      </c>
    </row>
    <row r="838" ht="36" customHeight="1" spans="1:7">
      <c r="A838" s="439" t="s">
        <v>1549</v>
      </c>
      <c r="B838" s="303" t="s">
        <v>1550</v>
      </c>
      <c r="C838" s="306">
        <v>0</v>
      </c>
      <c r="D838" s="306">
        <v>0</v>
      </c>
      <c r="E838" s="316" t="str">
        <f t="shared" si="42"/>
        <v/>
      </c>
      <c r="F838" s="285" t="str">
        <f t="shared" si="43"/>
        <v>否</v>
      </c>
      <c r="G838" s="162" t="str">
        <f t="shared" si="44"/>
        <v>项</v>
      </c>
    </row>
    <row r="839" ht="36" customHeight="1" spans="1:7">
      <c r="A839" s="439" t="s">
        <v>1551</v>
      </c>
      <c r="B839" s="303" t="s">
        <v>1552</v>
      </c>
      <c r="C839" s="306">
        <v>3068</v>
      </c>
      <c r="D839" s="306">
        <v>15</v>
      </c>
      <c r="E839" s="316">
        <f t="shared" si="42"/>
        <v>-0.995</v>
      </c>
      <c r="F839" s="285" t="str">
        <f t="shared" si="43"/>
        <v>是</v>
      </c>
      <c r="G839" s="162" t="str">
        <f t="shared" si="44"/>
        <v>项</v>
      </c>
    </row>
    <row r="840" ht="36" customHeight="1" spans="1:7">
      <c r="A840" s="438" t="s">
        <v>1553</v>
      </c>
      <c r="B840" s="301" t="s">
        <v>1554</v>
      </c>
      <c r="C840" s="328"/>
      <c r="D840" s="328"/>
      <c r="E840" s="316" t="str">
        <f t="shared" si="42"/>
        <v/>
      </c>
      <c r="F840" s="285" t="str">
        <f t="shared" si="43"/>
        <v>否</v>
      </c>
      <c r="G840" s="162" t="str">
        <f t="shared" si="44"/>
        <v>款</v>
      </c>
    </row>
    <row r="841" ht="36" customHeight="1" spans="1:7">
      <c r="A841" s="439">
        <v>2120501</v>
      </c>
      <c r="B841" s="449" t="s">
        <v>1555</v>
      </c>
      <c r="C841" s="344"/>
      <c r="D841" s="344"/>
      <c r="E841" s="316" t="str">
        <f t="shared" si="42"/>
        <v/>
      </c>
      <c r="F841" s="285" t="str">
        <f t="shared" si="43"/>
        <v>否</v>
      </c>
      <c r="G841" s="162" t="str">
        <f t="shared" si="44"/>
        <v>项</v>
      </c>
    </row>
    <row r="842" ht="36" customHeight="1" spans="1:7">
      <c r="A842" s="438" t="s">
        <v>1556</v>
      </c>
      <c r="B842" s="301" t="s">
        <v>1557</v>
      </c>
      <c r="C842" s="306">
        <v>515</v>
      </c>
      <c r="D842" s="306">
        <v>459</v>
      </c>
      <c r="E842" s="316">
        <f t="shared" si="42"/>
        <v>-0.109</v>
      </c>
      <c r="F842" s="285" t="str">
        <f t="shared" si="43"/>
        <v>是</v>
      </c>
      <c r="G842" s="162" t="str">
        <f t="shared" si="44"/>
        <v>款</v>
      </c>
    </row>
    <row r="843" ht="36" customHeight="1" spans="1:7">
      <c r="A843" s="439">
        <v>2120601</v>
      </c>
      <c r="B843" s="449" t="s">
        <v>1558</v>
      </c>
      <c r="C843" s="306">
        <v>515</v>
      </c>
      <c r="D843" s="306">
        <v>459</v>
      </c>
      <c r="E843" s="316">
        <f t="shared" si="42"/>
        <v>-0.109</v>
      </c>
      <c r="F843" s="285" t="str">
        <f t="shared" si="43"/>
        <v>是</v>
      </c>
      <c r="G843" s="162" t="str">
        <f t="shared" si="44"/>
        <v>项</v>
      </c>
    </row>
    <row r="844" ht="36" customHeight="1" spans="1:7">
      <c r="A844" s="438" t="s">
        <v>1559</v>
      </c>
      <c r="B844" s="301" t="s">
        <v>1560</v>
      </c>
      <c r="C844" s="306">
        <v>36</v>
      </c>
      <c r="D844" s="306">
        <v>705</v>
      </c>
      <c r="E844" s="316">
        <f t="shared" si="42"/>
        <v>18.583</v>
      </c>
      <c r="F844" s="285" t="str">
        <f t="shared" si="43"/>
        <v>是</v>
      </c>
      <c r="G844" s="162" t="str">
        <f t="shared" si="44"/>
        <v>款</v>
      </c>
    </row>
    <row r="845" ht="36" customHeight="1" spans="1:7">
      <c r="A845" s="439">
        <v>2129999</v>
      </c>
      <c r="B845" s="449" t="s">
        <v>1561</v>
      </c>
      <c r="C845" s="306">
        <v>36</v>
      </c>
      <c r="D845" s="306">
        <v>705</v>
      </c>
      <c r="E845" s="316">
        <f t="shared" si="42"/>
        <v>18.583</v>
      </c>
      <c r="F845" s="285" t="str">
        <f t="shared" si="43"/>
        <v>是</v>
      </c>
      <c r="G845" s="162" t="str">
        <f t="shared" si="44"/>
        <v>项</v>
      </c>
    </row>
    <row r="846" ht="36" customHeight="1" spans="1:7">
      <c r="A846" s="443" t="s">
        <v>1562</v>
      </c>
      <c r="B846" s="444" t="s">
        <v>521</v>
      </c>
      <c r="C846" s="445"/>
      <c r="D846" s="445"/>
      <c r="E846" s="316" t="str">
        <f t="shared" si="42"/>
        <v/>
      </c>
      <c r="F846" s="285" t="str">
        <f t="shared" si="43"/>
        <v>否</v>
      </c>
      <c r="G846" s="162" t="str">
        <f t="shared" si="44"/>
        <v>项</v>
      </c>
    </row>
    <row r="847" ht="36" customHeight="1" spans="1:7">
      <c r="A847" s="438" t="s">
        <v>93</v>
      </c>
      <c r="B847" s="301" t="s">
        <v>94</v>
      </c>
      <c r="C847" s="306">
        <v>45264</v>
      </c>
      <c r="D847" s="306">
        <v>21937</v>
      </c>
      <c r="E847" s="316">
        <f t="shared" si="42"/>
        <v>-0.515</v>
      </c>
      <c r="F847" s="285" t="str">
        <f t="shared" si="43"/>
        <v>是</v>
      </c>
      <c r="G847" s="162" t="str">
        <f t="shared" si="44"/>
        <v>类</v>
      </c>
    </row>
    <row r="848" ht="36" customHeight="1" spans="1:7">
      <c r="A848" s="438" t="s">
        <v>1563</v>
      </c>
      <c r="B848" s="301" t="s">
        <v>1564</v>
      </c>
      <c r="C848" s="306">
        <v>6164</v>
      </c>
      <c r="D848" s="306">
        <v>5670</v>
      </c>
      <c r="E848" s="316">
        <f t="shared" si="42"/>
        <v>-0.08</v>
      </c>
      <c r="F848" s="285" t="str">
        <f t="shared" si="43"/>
        <v>是</v>
      </c>
      <c r="G848" s="162" t="str">
        <f t="shared" si="44"/>
        <v>款</v>
      </c>
    </row>
    <row r="849" ht="36" customHeight="1" spans="1:7">
      <c r="A849" s="439" t="s">
        <v>1565</v>
      </c>
      <c r="B849" s="303" t="s">
        <v>141</v>
      </c>
      <c r="C849" s="306">
        <v>1408</v>
      </c>
      <c r="D849" s="306">
        <v>1380</v>
      </c>
      <c r="E849" s="316">
        <f t="shared" si="42"/>
        <v>-0.02</v>
      </c>
      <c r="F849" s="285" t="str">
        <f t="shared" si="43"/>
        <v>是</v>
      </c>
      <c r="G849" s="162" t="str">
        <f t="shared" si="44"/>
        <v>项</v>
      </c>
    </row>
    <row r="850" ht="36" customHeight="1" spans="1:7">
      <c r="A850" s="439" t="s">
        <v>1566</v>
      </c>
      <c r="B850" s="303" t="s">
        <v>143</v>
      </c>
      <c r="C850" s="306">
        <v>0</v>
      </c>
      <c r="D850" s="306">
        <v>70</v>
      </c>
      <c r="E850" s="316" t="str">
        <f t="shared" si="42"/>
        <v/>
      </c>
      <c r="F850" s="285" t="str">
        <f t="shared" si="43"/>
        <v>是</v>
      </c>
      <c r="G850" s="162" t="str">
        <f t="shared" si="44"/>
        <v>项</v>
      </c>
    </row>
    <row r="851" ht="36" customHeight="1" spans="1:7">
      <c r="A851" s="439" t="s">
        <v>1567</v>
      </c>
      <c r="B851" s="303" t="s">
        <v>145</v>
      </c>
      <c r="C851" s="306">
        <v>0</v>
      </c>
      <c r="D851" s="306">
        <v>0</v>
      </c>
      <c r="E851" s="316" t="str">
        <f t="shared" si="42"/>
        <v/>
      </c>
      <c r="F851" s="285" t="str">
        <f t="shared" si="43"/>
        <v>否</v>
      </c>
      <c r="G851" s="162" t="str">
        <f t="shared" si="44"/>
        <v>项</v>
      </c>
    </row>
    <row r="852" ht="36" customHeight="1" spans="1:7">
      <c r="A852" s="439" t="s">
        <v>1568</v>
      </c>
      <c r="B852" s="303" t="s">
        <v>159</v>
      </c>
      <c r="C852" s="306">
        <v>2837</v>
      </c>
      <c r="D852" s="306">
        <v>2941</v>
      </c>
      <c r="E852" s="316">
        <f t="shared" si="42"/>
        <v>0.037</v>
      </c>
      <c r="F852" s="285" t="str">
        <f t="shared" si="43"/>
        <v>是</v>
      </c>
      <c r="G852" s="162" t="str">
        <f t="shared" si="44"/>
        <v>项</v>
      </c>
    </row>
    <row r="853" ht="36" customHeight="1" spans="1:7">
      <c r="A853" s="439" t="s">
        <v>1569</v>
      </c>
      <c r="B853" s="303" t="s">
        <v>1570</v>
      </c>
      <c r="C853" s="344"/>
      <c r="D853" s="344"/>
      <c r="E853" s="316" t="str">
        <f t="shared" si="42"/>
        <v/>
      </c>
      <c r="F853" s="285" t="str">
        <f t="shared" si="43"/>
        <v>否</v>
      </c>
      <c r="G853" s="162" t="str">
        <f t="shared" si="44"/>
        <v>项</v>
      </c>
    </row>
    <row r="854" ht="36" customHeight="1" spans="1:7">
      <c r="A854" s="439" t="s">
        <v>1571</v>
      </c>
      <c r="B854" s="303" t="s">
        <v>1572</v>
      </c>
      <c r="C854" s="306">
        <v>22</v>
      </c>
      <c r="D854" s="306">
        <v>130</v>
      </c>
      <c r="E854" s="316">
        <f t="shared" si="42"/>
        <v>4.909</v>
      </c>
      <c r="F854" s="285" t="str">
        <f t="shared" si="43"/>
        <v>是</v>
      </c>
      <c r="G854" s="162" t="str">
        <f t="shared" si="44"/>
        <v>项</v>
      </c>
    </row>
    <row r="855" ht="36" customHeight="1" spans="1:7">
      <c r="A855" s="439" t="s">
        <v>1573</v>
      </c>
      <c r="B855" s="303" t="s">
        <v>1574</v>
      </c>
      <c r="C855" s="306">
        <v>63</v>
      </c>
      <c r="D855" s="306">
        <v>151</v>
      </c>
      <c r="E855" s="316">
        <f t="shared" si="42"/>
        <v>1.397</v>
      </c>
      <c r="F855" s="285" t="str">
        <f t="shared" si="43"/>
        <v>是</v>
      </c>
      <c r="G855" s="162" t="str">
        <f t="shared" si="44"/>
        <v>项</v>
      </c>
    </row>
    <row r="856" ht="36" customHeight="1" spans="1:7">
      <c r="A856" s="439" t="s">
        <v>1575</v>
      </c>
      <c r="B856" s="303" t="s">
        <v>1576</v>
      </c>
      <c r="C856" s="306">
        <v>638</v>
      </c>
      <c r="D856" s="306">
        <v>75</v>
      </c>
      <c r="E856" s="316">
        <f t="shared" si="42"/>
        <v>-0.882</v>
      </c>
      <c r="F856" s="285" t="str">
        <f t="shared" si="43"/>
        <v>是</v>
      </c>
      <c r="G856" s="162" t="str">
        <f t="shared" si="44"/>
        <v>项</v>
      </c>
    </row>
    <row r="857" ht="36" customHeight="1" spans="1:7">
      <c r="A857" s="439" t="s">
        <v>1577</v>
      </c>
      <c r="B857" s="303" t="s">
        <v>1578</v>
      </c>
      <c r="C857" s="306">
        <v>25</v>
      </c>
      <c r="D857" s="306">
        <v>24</v>
      </c>
      <c r="E857" s="316">
        <f t="shared" si="42"/>
        <v>-0.04</v>
      </c>
      <c r="F857" s="285" t="str">
        <f t="shared" si="43"/>
        <v>是</v>
      </c>
      <c r="G857" s="162" t="str">
        <f t="shared" si="44"/>
        <v>项</v>
      </c>
    </row>
    <row r="858" ht="36" customHeight="1" spans="1:7">
      <c r="A858" s="439" t="s">
        <v>1579</v>
      </c>
      <c r="B858" s="303" t="s">
        <v>1580</v>
      </c>
      <c r="C858" s="306">
        <v>49</v>
      </c>
      <c r="D858" s="306">
        <v>45</v>
      </c>
      <c r="E858" s="316">
        <f t="shared" si="42"/>
        <v>-0.082</v>
      </c>
      <c r="F858" s="285" t="str">
        <f t="shared" si="43"/>
        <v>是</v>
      </c>
      <c r="G858" s="162" t="str">
        <f t="shared" si="44"/>
        <v>项</v>
      </c>
    </row>
    <row r="859" ht="36" customHeight="1" spans="1:7">
      <c r="A859" s="439" t="s">
        <v>1581</v>
      </c>
      <c r="B859" s="303" t="s">
        <v>1582</v>
      </c>
      <c r="C859" s="344"/>
      <c r="D859" s="344"/>
      <c r="E859" s="316" t="str">
        <f t="shared" si="42"/>
        <v/>
      </c>
      <c r="F859" s="285" t="str">
        <f t="shared" si="43"/>
        <v>否</v>
      </c>
      <c r="G859" s="162" t="str">
        <f t="shared" si="44"/>
        <v>项</v>
      </c>
    </row>
    <row r="860" ht="36" customHeight="1" spans="1:7">
      <c r="A860" s="439" t="s">
        <v>1583</v>
      </c>
      <c r="B860" s="303" t="s">
        <v>1584</v>
      </c>
      <c r="C860" s="344">
        <v>0</v>
      </c>
      <c r="D860" s="344">
        <v>0</v>
      </c>
      <c r="E860" s="316" t="str">
        <f t="shared" si="42"/>
        <v/>
      </c>
      <c r="F860" s="285" t="str">
        <f t="shared" si="43"/>
        <v>否</v>
      </c>
      <c r="G860" s="162" t="str">
        <f t="shared" si="44"/>
        <v>项</v>
      </c>
    </row>
    <row r="861" ht="36" customHeight="1" spans="1:7">
      <c r="A861" s="439" t="s">
        <v>1585</v>
      </c>
      <c r="B861" s="303" t="s">
        <v>1586</v>
      </c>
      <c r="C861" s="306">
        <v>162</v>
      </c>
      <c r="D861" s="306">
        <v>100</v>
      </c>
      <c r="E861" s="316">
        <f t="shared" si="42"/>
        <v>-0.383</v>
      </c>
      <c r="F861" s="285" t="str">
        <f t="shared" si="43"/>
        <v>是</v>
      </c>
      <c r="G861" s="162" t="str">
        <f t="shared" si="44"/>
        <v>项</v>
      </c>
    </row>
    <row r="862" ht="36" customHeight="1" spans="1:7">
      <c r="A862" s="439" t="s">
        <v>1587</v>
      </c>
      <c r="B862" s="303" t="s">
        <v>1588</v>
      </c>
      <c r="C862" s="306">
        <v>0</v>
      </c>
      <c r="D862" s="306">
        <v>0</v>
      </c>
      <c r="E862" s="316" t="str">
        <f t="shared" si="42"/>
        <v/>
      </c>
      <c r="F862" s="285" t="str">
        <f t="shared" si="43"/>
        <v>否</v>
      </c>
      <c r="G862" s="162" t="str">
        <f t="shared" si="44"/>
        <v>项</v>
      </c>
    </row>
    <row r="863" ht="36" customHeight="1" spans="1:7">
      <c r="A863" s="439" t="s">
        <v>1589</v>
      </c>
      <c r="B863" s="303" t="s">
        <v>1590</v>
      </c>
      <c r="C863" s="306">
        <v>0</v>
      </c>
      <c r="D863" s="306">
        <v>0</v>
      </c>
      <c r="E863" s="316" t="str">
        <f t="shared" si="42"/>
        <v/>
      </c>
      <c r="F863" s="285" t="str">
        <f t="shared" si="43"/>
        <v>否</v>
      </c>
      <c r="G863" s="162" t="str">
        <f t="shared" si="44"/>
        <v>项</v>
      </c>
    </row>
    <row r="864" ht="36" customHeight="1" spans="1:7">
      <c r="A864" s="439" t="s">
        <v>1591</v>
      </c>
      <c r="B864" s="303" t="s">
        <v>1592</v>
      </c>
      <c r="C864" s="306">
        <v>76</v>
      </c>
      <c r="D864" s="306">
        <v>117</v>
      </c>
      <c r="E864" s="316">
        <f t="shared" si="42"/>
        <v>0.539</v>
      </c>
      <c r="F864" s="285" t="str">
        <f t="shared" si="43"/>
        <v>是</v>
      </c>
      <c r="G864" s="162" t="str">
        <f t="shared" si="44"/>
        <v>项</v>
      </c>
    </row>
    <row r="865" ht="36" customHeight="1" spans="1:7">
      <c r="A865" s="439" t="s">
        <v>1593</v>
      </c>
      <c r="B865" s="303" t="s">
        <v>1594</v>
      </c>
      <c r="C865" s="306">
        <v>0</v>
      </c>
      <c r="D865" s="306">
        <v>60</v>
      </c>
      <c r="E865" s="316" t="str">
        <f t="shared" si="42"/>
        <v/>
      </c>
      <c r="F865" s="285" t="str">
        <f t="shared" si="43"/>
        <v>是</v>
      </c>
      <c r="G865" s="162" t="str">
        <f t="shared" si="44"/>
        <v>项</v>
      </c>
    </row>
    <row r="866" ht="36" customHeight="1" spans="1:7">
      <c r="A866" s="439" t="s">
        <v>1595</v>
      </c>
      <c r="B866" s="303" t="s">
        <v>1596</v>
      </c>
      <c r="C866" s="306">
        <v>27</v>
      </c>
      <c r="D866" s="306">
        <v>19</v>
      </c>
      <c r="E866" s="316">
        <f t="shared" si="42"/>
        <v>-0.296</v>
      </c>
      <c r="F866" s="285" t="str">
        <f t="shared" si="43"/>
        <v>是</v>
      </c>
      <c r="G866" s="162" t="str">
        <f t="shared" si="44"/>
        <v>项</v>
      </c>
    </row>
    <row r="867" ht="36" customHeight="1" spans="1:7">
      <c r="A867" s="439" t="s">
        <v>1597</v>
      </c>
      <c r="B867" s="303" t="s">
        <v>1598</v>
      </c>
      <c r="C867" s="306">
        <v>320</v>
      </c>
      <c r="D867" s="306">
        <v>0</v>
      </c>
      <c r="E867" s="316">
        <f t="shared" si="42"/>
        <v>-1</v>
      </c>
      <c r="F867" s="285" t="str">
        <f t="shared" si="43"/>
        <v>是</v>
      </c>
      <c r="G867" s="162" t="str">
        <f t="shared" si="44"/>
        <v>项</v>
      </c>
    </row>
    <row r="868" ht="36" customHeight="1" spans="1:7">
      <c r="A868" s="439" t="s">
        <v>1599</v>
      </c>
      <c r="B868" s="303" t="s">
        <v>1600</v>
      </c>
      <c r="C868" s="306">
        <v>227</v>
      </c>
      <c r="D868" s="306">
        <v>405</v>
      </c>
      <c r="E868" s="316">
        <f t="shared" si="42"/>
        <v>0.784</v>
      </c>
      <c r="F868" s="285" t="str">
        <f t="shared" si="43"/>
        <v>是</v>
      </c>
      <c r="G868" s="162" t="str">
        <f t="shared" si="44"/>
        <v>项</v>
      </c>
    </row>
    <row r="869" ht="36" customHeight="1" spans="1:7">
      <c r="A869" s="439" t="s">
        <v>1601</v>
      </c>
      <c r="B869" s="303" t="s">
        <v>1602</v>
      </c>
      <c r="C869" s="306">
        <v>0</v>
      </c>
      <c r="D869" s="306">
        <v>0</v>
      </c>
      <c r="E869" s="316" t="str">
        <f t="shared" si="42"/>
        <v/>
      </c>
      <c r="F869" s="285" t="str">
        <f t="shared" si="43"/>
        <v>否</v>
      </c>
      <c r="G869" s="162" t="str">
        <f t="shared" si="44"/>
        <v>项</v>
      </c>
    </row>
    <row r="870" ht="36" customHeight="1" spans="1:7">
      <c r="A870" s="439" t="s">
        <v>1603</v>
      </c>
      <c r="B870" s="303" t="s">
        <v>1604</v>
      </c>
      <c r="C870" s="306">
        <v>285</v>
      </c>
      <c r="D870" s="306">
        <v>127</v>
      </c>
      <c r="E870" s="316">
        <f t="shared" si="42"/>
        <v>-0.554</v>
      </c>
      <c r="F870" s="285" t="str">
        <f t="shared" si="43"/>
        <v>是</v>
      </c>
      <c r="G870" s="162" t="str">
        <f t="shared" si="44"/>
        <v>项</v>
      </c>
    </row>
    <row r="871" ht="36" customHeight="1" spans="1:7">
      <c r="A871" s="439" t="s">
        <v>1605</v>
      </c>
      <c r="B871" s="303" t="s">
        <v>1606</v>
      </c>
      <c r="C871" s="306">
        <v>0</v>
      </c>
      <c r="D871" s="306">
        <v>0</v>
      </c>
      <c r="E871" s="316" t="str">
        <f t="shared" si="42"/>
        <v/>
      </c>
      <c r="F871" s="285" t="str">
        <f t="shared" si="43"/>
        <v>否</v>
      </c>
      <c r="G871" s="162" t="str">
        <f t="shared" si="44"/>
        <v>项</v>
      </c>
    </row>
    <row r="872" ht="36" customHeight="1" spans="1:7">
      <c r="A872" s="439" t="s">
        <v>1607</v>
      </c>
      <c r="B872" s="303" t="s">
        <v>1608</v>
      </c>
      <c r="C872" s="306">
        <v>25</v>
      </c>
      <c r="D872" s="306">
        <v>0</v>
      </c>
      <c r="E872" s="316">
        <f t="shared" si="42"/>
        <v>-1</v>
      </c>
      <c r="F872" s="285" t="str">
        <f t="shared" si="43"/>
        <v>是</v>
      </c>
      <c r="G872" s="162" t="str">
        <f t="shared" si="44"/>
        <v>项</v>
      </c>
    </row>
    <row r="873" ht="36" customHeight="1" spans="1:7">
      <c r="A873" s="439" t="s">
        <v>1609</v>
      </c>
      <c r="B873" s="303" t="s">
        <v>1610</v>
      </c>
      <c r="C873" s="344"/>
      <c r="D873" s="306">
        <v>26</v>
      </c>
      <c r="E873" s="316" t="str">
        <f t="shared" si="42"/>
        <v/>
      </c>
      <c r="F873" s="285" t="str">
        <f t="shared" si="43"/>
        <v>是</v>
      </c>
      <c r="G873" s="162" t="str">
        <f t="shared" si="44"/>
        <v>项</v>
      </c>
    </row>
    <row r="874" ht="36" customHeight="1" spans="1:7">
      <c r="A874" s="438" t="s">
        <v>1611</v>
      </c>
      <c r="B874" s="301" t="s">
        <v>1612</v>
      </c>
      <c r="C874" s="306">
        <v>11284</v>
      </c>
      <c r="D874" s="306">
        <v>8240</v>
      </c>
      <c r="E874" s="316">
        <f t="shared" si="42"/>
        <v>-0.27</v>
      </c>
      <c r="F874" s="285" t="str">
        <f t="shared" si="43"/>
        <v>是</v>
      </c>
      <c r="G874" s="162" t="str">
        <f t="shared" si="44"/>
        <v>款</v>
      </c>
    </row>
    <row r="875" ht="36" customHeight="1" spans="1:7">
      <c r="A875" s="439" t="s">
        <v>1613</v>
      </c>
      <c r="B875" s="303" t="s">
        <v>141</v>
      </c>
      <c r="C875" s="306">
        <v>638</v>
      </c>
      <c r="D875" s="306">
        <v>674</v>
      </c>
      <c r="E875" s="316">
        <f t="shared" si="42"/>
        <v>0.056</v>
      </c>
      <c r="F875" s="285" t="str">
        <f t="shared" si="43"/>
        <v>是</v>
      </c>
      <c r="G875" s="162" t="str">
        <f t="shared" si="44"/>
        <v>项</v>
      </c>
    </row>
    <row r="876" ht="36" customHeight="1" spans="1:7">
      <c r="A876" s="439" t="s">
        <v>1614</v>
      </c>
      <c r="B876" s="303" t="s">
        <v>143</v>
      </c>
      <c r="C876" s="306">
        <v>0</v>
      </c>
      <c r="D876" s="306">
        <v>0</v>
      </c>
      <c r="E876" s="316" t="str">
        <f t="shared" si="42"/>
        <v/>
      </c>
      <c r="F876" s="285" t="str">
        <f t="shared" si="43"/>
        <v>否</v>
      </c>
      <c r="G876" s="162" t="str">
        <f t="shared" si="44"/>
        <v>项</v>
      </c>
    </row>
    <row r="877" ht="36" customHeight="1" spans="1:7">
      <c r="A877" s="439" t="s">
        <v>1615</v>
      </c>
      <c r="B877" s="303" t="s">
        <v>145</v>
      </c>
      <c r="C877" s="306">
        <v>0</v>
      </c>
      <c r="D877" s="306">
        <v>0</v>
      </c>
      <c r="E877" s="316" t="str">
        <f t="shared" si="42"/>
        <v/>
      </c>
      <c r="F877" s="285" t="str">
        <f t="shared" si="43"/>
        <v>否</v>
      </c>
      <c r="G877" s="162" t="str">
        <f t="shared" si="44"/>
        <v>项</v>
      </c>
    </row>
    <row r="878" ht="36" customHeight="1" spans="1:7">
      <c r="A878" s="439" t="s">
        <v>1616</v>
      </c>
      <c r="B878" s="303" t="s">
        <v>1617</v>
      </c>
      <c r="C878" s="306">
        <v>2559</v>
      </c>
      <c r="D878" s="306">
        <v>3641</v>
      </c>
      <c r="E878" s="316">
        <f t="shared" si="42"/>
        <v>0.423</v>
      </c>
      <c r="F878" s="285" t="str">
        <f t="shared" si="43"/>
        <v>是</v>
      </c>
      <c r="G878" s="162" t="str">
        <f t="shared" si="44"/>
        <v>项</v>
      </c>
    </row>
    <row r="879" ht="36" customHeight="1" spans="1:7">
      <c r="A879" s="439" t="s">
        <v>1618</v>
      </c>
      <c r="B879" s="303" t="s">
        <v>1619</v>
      </c>
      <c r="C879" s="306">
        <v>0</v>
      </c>
      <c r="D879" s="306">
        <v>183</v>
      </c>
      <c r="E879" s="316" t="str">
        <f t="shared" si="42"/>
        <v/>
      </c>
      <c r="F879" s="285" t="str">
        <f t="shared" si="43"/>
        <v>是</v>
      </c>
      <c r="G879" s="162" t="str">
        <f t="shared" si="44"/>
        <v>项</v>
      </c>
    </row>
    <row r="880" ht="36" customHeight="1" spans="1:7">
      <c r="A880" s="439" t="s">
        <v>1620</v>
      </c>
      <c r="B880" s="303" t="s">
        <v>1621</v>
      </c>
      <c r="C880" s="306">
        <v>66</v>
      </c>
      <c r="D880" s="306">
        <v>18</v>
      </c>
      <c r="E880" s="316">
        <f t="shared" si="42"/>
        <v>-0.727</v>
      </c>
      <c r="F880" s="285" t="str">
        <f t="shared" si="43"/>
        <v>是</v>
      </c>
      <c r="G880" s="162" t="str">
        <f t="shared" si="44"/>
        <v>项</v>
      </c>
    </row>
    <row r="881" ht="36" customHeight="1" spans="1:7">
      <c r="A881" s="439" t="s">
        <v>1622</v>
      </c>
      <c r="B881" s="303" t="s">
        <v>1623</v>
      </c>
      <c r="C881" s="306">
        <v>116</v>
      </c>
      <c r="D881" s="306">
        <v>100</v>
      </c>
      <c r="E881" s="316">
        <f t="shared" si="42"/>
        <v>-0.138</v>
      </c>
      <c r="F881" s="285" t="str">
        <f t="shared" si="43"/>
        <v>是</v>
      </c>
      <c r="G881" s="162" t="str">
        <f t="shared" si="44"/>
        <v>项</v>
      </c>
    </row>
    <row r="882" ht="36" customHeight="1" spans="1:7">
      <c r="A882" s="439" t="s">
        <v>1624</v>
      </c>
      <c r="B882" s="303" t="s">
        <v>1625</v>
      </c>
      <c r="C882" s="306">
        <v>587</v>
      </c>
      <c r="D882" s="306">
        <v>249</v>
      </c>
      <c r="E882" s="316">
        <f t="shared" si="42"/>
        <v>-0.576</v>
      </c>
      <c r="F882" s="285" t="str">
        <f t="shared" si="43"/>
        <v>是</v>
      </c>
      <c r="G882" s="162" t="str">
        <f t="shared" si="44"/>
        <v>项</v>
      </c>
    </row>
    <row r="883" ht="36" customHeight="1" spans="1:7">
      <c r="A883" s="439" t="s">
        <v>1626</v>
      </c>
      <c r="B883" s="303" t="s">
        <v>1627</v>
      </c>
      <c r="C883" s="306">
        <v>0</v>
      </c>
      <c r="D883" s="306">
        <v>0</v>
      </c>
      <c r="E883" s="316" t="str">
        <f t="shared" si="42"/>
        <v/>
      </c>
      <c r="F883" s="285" t="str">
        <f t="shared" si="43"/>
        <v>否</v>
      </c>
      <c r="G883" s="162" t="str">
        <f t="shared" si="44"/>
        <v>项</v>
      </c>
    </row>
    <row r="884" ht="36" customHeight="1" spans="1:7">
      <c r="A884" s="439" t="s">
        <v>1628</v>
      </c>
      <c r="B884" s="303" t="s">
        <v>1629</v>
      </c>
      <c r="C884" s="306">
        <v>228</v>
      </c>
      <c r="D884" s="306">
        <v>137</v>
      </c>
      <c r="E884" s="316">
        <f t="shared" si="42"/>
        <v>-0.399</v>
      </c>
      <c r="F884" s="285" t="str">
        <f t="shared" si="43"/>
        <v>是</v>
      </c>
      <c r="G884" s="162" t="str">
        <f t="shared" si="44"/>
        <v>项</v>
      </c>
    </row>
    <row r="885" ht="36" customHeight="1" spans="1:7">
      <c r="A885" s="439" t="s">
        <v>1630</v>
      </c>
      <c r="B885" s="303" t="s">
        <v>1631</v>
      </c>
      <c r="C885" s="306">
        <v>0</v>
      </c>
      <c r="D885" s="306">
        <v>0</v>
      </c>
      <c r="E885" s="316" t="str">
        <f t="shared" si="42"/>
        <v/>
      </c>
      <c r="F885" s="285" t="str">
        <f t="shared" si="43"/>
        <v>否</v>
      </c>
      <c r="G885" s="162" t="str">
        <f t="shared" si="44"/>
        <v>项</v>
      </c>
    </row>
    <row r="886" ht="36" customHeight="1" spans="1:7">
      <c r="A886" s="439" t="s">
        <v>1632</v>
      </c>
      <c r="B886" s="303" t="s">
        <v>1633</v>
      </c>
      <c r="C886" s="306">
        <v>0</v>
      </c>
      <c r="D886" s="306">
        <v>0</v>
      </c>
      <c r="E886" s="316" t="str">
        <f t="shared" si="42"/>
        <v/>
      </c>
      <c r="F886" s="285" t="str">
        <f t="shared" si="43"/>
        <v>否</v>
      </c>
      <c r="G886" s="162" t="str">
        <f t="shared" si="44"/>
        <v>项</v>
      </c>
    </row>
    <row r="887" ht="36" customHeight="1" spans="1:7">
      <c r="A887" s="439" t="s">
        <v>1634</v>
      </c>
      <c r="B887" s="303" t="s">
        <v>1635</v>
      </c>
      <c r="C887" s="306">
        <v>0</v>
      </c>
      <c r="D887" s="306">
        <v>0</v>
      </c>
      <c r="E887" s="316" t="str">
        <f t="shared" si="42"/>
        <v/>
      </c>
      <c r="F887" s="285" t="str">
        <f t="shared" si="43"/>
        <v>否</v>
      </c>
      <c r="G887" s="162" t="str">
        <f t="shared" si="44"/>
        <v>项</v>
      </c>
    </row>
    <row r="888" ht="36" customHeight="1" spans="1:7">
      <c r="A888" s="439" t="s">
        <v>1636</v>
      </c>
      <c r="B888" s="303" t="s">
        <v>1637</v>
      </c>
      <c r="C888" s="306">
        <v>0</v>
      </c>
      <c r="D888" s="306">
        <v>0</v>
      </c>
      <c r="E888" s="316" t="str">
        <f t="shared" si="42"/>
        <v/>
      </c>
      <c r="F888" s="285" t="str">
        <f t="shared" si="43"/>
        <v>否</v>
      </c>
      <c r="G888" s="162" t="str">
        <f t="shared" si="44"/>
        <v>项</v>
      </c>
    </row>
    <row r="889" ht="36" customHeight="1" spans="1:7">
      <c r="A889" s="439" t="s">
        <v>1638</v>
      </c>
      <c r="B889" s="303" t="s">
        <v>1639</v>
      </c>
      <c r="C889" s="306">
        <v>0</v>
      </c>
      <c r="D889" s="306">
        <v>0</v>
      </c>
      <c r="E889" s="316" t="str">
        <f t="shared" si="42"/>
        <v/>
      </c>
      <c r="F889" s="285" t="str">
        <f t="shared" si="43"/>
        <v>否</v>
      </c>
      <c r="G889" s="162" t="str">
        <f t="shared" si="44"/>
        <v>项</v>
      </c>
    </row>
    <row r="890" ht="36" customHeight="1" spans="1:7">
      <c r="A890" s="439" t="s">
        <v>1640</v>
      </c>
      <c r="B890" s="303" t="s">
        <v>1641</v>
      </c>
      <c r="C890" s="306">
        <v>0</v>
      </c>
      <c r="D890" s="306">
        <v>0</v>
      </c>
      <c r="E890" s="316" t="str">
        <f t="shared" si="42"/>
        <v/>
      </c>
      <c r="F890" s="285" t="str">
        <f t="shared" si="43"/>
        <v>否</v>
      </c>
      <c r="G890" s="162" t="str">
        <f t="shared" si="44"/>
        <v>项</v>
      </c>
    </row>
    <row r="891" ht="36" customHeight="1" spans="1:7">
      <c r="A891" s="439" t="s">
        <v>1642</v>
      </c>
      <c r="B891" s="303" t="s">
        <v>1643</v>
      </c>
      <c r="C891" s="306">
        <v>0</v>
      </c>
      <c r="D891" s="306">
        <v>0</v>
      </c>
      <c r="E891" s="316" t="str">
        <f t="shared" si="42"/>
        <v/>
      </c>
      <c r="F891" s="285" t="str">
        <f t="shared" si="43"/>
        <v>否</v>
      </c>
      <c r="G891" s="162" t="str">
        <f t="shared" si="44"/>
        <v>项</v>
      </c>
    </row>
    <row r="892" ht="36" customHeight="1" spans="1:7">
      <c r="A892" s="439" t="s">
        <v>1644</v>
      </c>
      <c r="B892" s="303" t="s">
        <v>1645</v>
      </c>
      <c r="C892" s="306">
        <v>0</v>
      </c>
      <c r="D892" s="306">
        <v>0</v>
      </c>
      <c r="E892" s="316" t="str">
        <f t="shared" si="42"/>
        <v/>
      </c>
      <c r="F892" s="285" t="str">
        <f t="shared" si="43"/>
        <v>否</v>
      </c>
      <c r="G892" s="162" t="str">
        <f t="shared" si="44"/>
        <v>项</v>
      </c>
    </row>
    <row r="893" ht="36" customHeight="1" spans="1:7">
      <c r="A893" s="439" t="s">
        <v>1646</v>
      </c>
      <c r="B893" s="303" t="s">
        <v>1647</v>
      </c>
      <c r="C893" s="306">
        <v>0</v>
      </c>
      <c r="D893" s="306">
        <v>0</v>
      </c>
      <c r="E893" s="316" t="str">
        <f t="shared" si="42"/>
        <v/>
      </c>
      <c r="F893" s="285" t="str">
        <f t="shared" si="43"/>
        <v>否</v>
      </c>
      <c r="G893" s="162" t="str">
        <f t="shared" si="44"/>
        <v>项</v>
      </c>
    </row>
    <row r="894" ht="36" customHeight="1" spans="1:7">
      <c r="A894" s="439" t="s">
        <v>1648</v>
      </c>
      <c r="B894" s="303" t="s">
        <v>1649</v>
      </c>
      <c r="C894" s="306">
        <v>24</v>
      </c>
      <c r="D894" s="306">
        <v>633</v>
      </c>
      <c r="E894" s="316">
        <f t="shared" si="42"/>
        <v>25.375</v>
      </c>
      <c r="F894" s="285" t="str">
        <f t="shared" si="43"/>
        <v>是</v>
      </c>
      <c r="G894" s="162" t="str">
        <f t="shared" si="44"/>
        <v>项</v>
      </c>
    </row>
    <row r="895" ht="36" customHeight="1" spans="1:7">
      <c r="A895" s="439" t="s">
        <v>1650</v>
      </c>
      <c r="B895" s="303" t="s">
        <v>1651</v>
      </c>
      <c r="C895" s="306">
        <v>0</v>
      </c>
      <c r="D895" s="306">
        <v>0</v>
      </c>
      <c r="E895" s="316" t="str">
        <f t="shared" si="42"/>
        <v/>
      </c>
      <c r="F895" s="285" t="str">
        <f t="shared" si="43"/>
        <v>否</v>
      </c>
      <c r="G895" s="162" t="str">
        <f t="shared" si="44"/>
        <v>项</v>
      </c>
    </row>
    <row r="896" ht="36" customHeight="1" spans="1:7">
      <c r="A896" s="439" t="s">
        <v>1652</v>
      </c>
      <c r="B896" s="303" t="s">
        <v>1653</v>
      </c>
      <c r="C896" s="306">
        <v>0</v>
      </c>
      <c r="D896" s="306">
        <v>0</v>
      </c>
      <c r="E896" s="316" t="str">
        <f t="shared" si="42"/>
        <v/>
      </c>
      <c r="F896" s="285" t="str">
        <f t="shared" si="43"/>
        <v>否</v>
      </c>
      <c r="G896" s="162" t="str">
        <f t="shared" si="44"/>
        <v>项</v>
      </c>
    </row>
    <row r="897" ht="36" customHeight="1" spans="1:7">
      <c r="A897" s="439" t="s">
        <v>1654</v>
      </c>
      <c r="B897" s="303" t="s">
        <v>1582</v>
      </c>
      <c r="C897" s="306">
        <v>0</v>
      </c>
      <c r="D897" s="306">
        <v>0</v>
      </c>
      <c r="E897" s="316" t="str">
        <f t="shared" si="42"/>
        <v/>
      </c>
      <c r="F897" s="285" t="str">
        <f t="shared" si="43"/>
        <v>否</v>
      </c>
      <c r="G897" s="162" t="str">
        <f t="shared" si="44"/>
        <v>项</v>
      </c>
    </row>
    <row r="898" ht="36" customHeight="1" spans="1:7">
      <c r="A898" s="439" t="s">
        <v>1655</v>
      </c>
      <c r="B898" s="303" t="s">
        <v>1656</v>
      </c>
      <c r="C898" s="306">
        <v>7066</v>
      </c>
      <c r="D898" s="306">
        <v>2605</v>
      </c>
      <c r="E898" s="316">
        <f t="shared" si="42"/>
        <v>-0.631</v>
      </c>
      <c r="F898" s="285" t="str">
        <f t="shared" si="43"/>
        <v>是</v>
      </c>
      <c r="G898" s="162" t="str">
        <f t="shared" si="44"/>
        <v>项</v>
      </c>
    </row>
    <row r="899" ht="36" customHeight="1" spans="1:7">
      <c r="A899" s="438" t="s">
        <v>1657</v>
      </c>
      <c r="B899" s="301" t="s">
        <v>1658</v>
      </c>
      <c r="C899" s="306">
        <v>12883</v>
      </c>
      <c r="D899" s="306">
        <v>4286</v>
      </c>
      <c r="E899" s="316">
        <f t="shared" si="42"/>
        <v>-0.667</v>
      </c>
      <c r="F899" s="285" t="str">
        <f t="shared" si="43"/>
        <v>是</v>
      </c>
      <c r="G899" s="162" t="str">
        <f t="shared" si="44"/>
        <v>款</v>
      </c>
    </row>
    <row r="900" ht="36" customHeight="1" spans="1:7">
      <c r="A900" s="439" t="s">
        <v>1659</v>
      </c>
      <c r="B900" s="303" t="s">
        <v>141</v>
      </c>
      <c r="C900" s="306">
        <v>2921</v>
      </c>
      <c r="D900" s="306">
        <v>630</v>
      </c>
      <c r="E900" s="316">
        <f t="shared" ref="E900:E963" si="45">IF(C900&gt;0,D900/C900-1,IF(C900&lt;0,-(D900/C900-1),""))</f>
        <v>-0.784</v>
      </c>
      <c r="F900" s="285" t="str">
        <f t="shared" ref="F900:F963" si="46">IF(LEN(A900)=3,"是",IF(B900&lt;&gt;"",IF(SUM(C900:D900)&lt;&gt;0,"是","否"),"是"))</f>
        <v>是</v>
      </c>
      <c r="G900" s="162" t="str">
        <f t="shared" ref="G900:G963" si="47">IF(LEN(A900)=3,"类",IF(LEN(A900)=5,"款","项"))</f>
        <v>项</v>
      </c>
    </row>
    <row r="901" ht="36" customHeight="1" spans="1:7">
      <c r="A901" s="439" t="s">
        <v>1660</v>
      </c>
      <c r="B901" s="303" t="s">
        <v>143</v>
      </c>
      <c r="C901" s="306">
        <v>440</v>
      </c>
      <c r="D901" s="306">
        <v>24</v>
      </c>
      <c r="E901" s="316">
        <f t="shared" si="45"/>
        <v>-0.945</v>
      </c>
      <c r="F901" s="285" t="str">
        <f t="shared" si="46"/>
        <v>是</v>
      </c>
      <c r="G901" s="162" t="str">
        <f t="shared" si="47"/>
        <v>项</v>
      </c>
    </row>
    <row r="902" ht="36" customHeight="1" spans="1:7">
      <c r="A902" s="439" t="s">
        <v>1661</v>
      </c>
      <c r="B902" s="303" t="s">
        <v>145</v>
      </c>
      <c r="C902" s="306">
        <v>0</v>
      </c>
      <c r="D902" s="306">
        <v>0</v>
      </c>
      <c r="E902" s="316" t="str">
        <f t="shared" si="45"/>
        <v/>
      </c>
      <c r="F902" s="285" t="str">
        <f t="shared" si="46"/>
        <v>否</v>
      </c>
      <c r="G902" s="162" t="str">
        <f t="shared" si="47"/>
        <v>项</v>
      </c>
    </row>
    <row r="903" ht="36" customHeight="1" spans="1:7">
      <c r="A903" s="439" t="s">
        <v>1662</v>
      </c>
      <c r="B903" s="303" t="s">
        <v>1663</v>
      </c>
      <c r="C903" s="306">
        <v>99</v>
      </c>
      <c r="D903" s="306">
        <v>20</v>
      </c>
      <c r="E903" s="316">
        <f t="shared" si="45"/>
        <v>-0.798</v>
      </c>
      <c r="F903" s="285" t="str">
        <f t="shared" si="46"/>
        <v>是</v>
      </c>
      <c r="G903" s="162" t="str">
        <f t="shared" si="47"/>
        <v>项</v>
      </c>
    </row>
    <row r="904" ht="36" customHeight="1" spans="1:7">
      <c r="A904" s="439" t="s">
        <v>1664</v>
      </c>
      <c r="B904" s="303" t="s">
        <v>1665</v>
      </c>
      <c r="C904" s="306">
        <v>6358</v>
      </c>
      <c r="D904" s="306">
        <v>1180</v>
      </c>
      <c r="E904" s="316">
        <f t="shared" si="45"/>
        <v>-0.814</v>
      </c>
      <c r="F904" s="285" t="str">
        <f t="shared" si="46"/>
        <v>是</v>
      </c>
      <c r="G904" s="162" t="str">
        <f t="shared" si="47"/>
        <v>项</v>
      </c>
    </row>
    <row r="905" ht="36" customHeight="1" spans="1:7">
      <c r="A905" s="439" t="s">
        <v>1666</v>
      </c>
      <c r="B905" s="303" t="s">
        <v>1667</v>
      </c>
      <c r="C905" s="306">
        <v>737</v>
      </c>
      <c r="D905" s="306">
        <v>0</v>
      </c>
      <c r="E905" s="316">
        <f t="shared" si="45"/>
        <v>-1</v>
      </c>
      <c r="F905" s="285" t="str">
        <f t="shared" si="46"/>
        <v>是</v>
      </c>
      <c r="G905" s="162" t="str">
        <f t="shared" si="47"/>
        <v>项</v>
      </c>
    </row>
    <row r="906" ht="36" customHeight="1" spans="1:7">
      <c r="A906" s="439" t="s">
        <v>1668</v>
      </c>
      <c r="B906" s="303" t="s">
        <v>1669</v>
      </c>
      <c r="C906" s="306">
        <v>0</v>
      </c>
      <c r="D906" s="306">
        <v>0</v>
      </c>
      <c r="E906" s="316" t="str">
        <f t="shared" si="45"/>
        <v/>
      </c>
      <c r="F906" s="285" t="str">
        <f t="shared" si="46"/>
        <v>否</v>
      </c>
      <c r="G906" s="162" t="str">
        <f t="shared" si="47"/>
        <v>项</v>
      </c>
    </row>
    <row r="907" ht="36" customHeight="1" spans="1:7">
      <c r="A907" s="439" t="s">
        <v>1670</v>
      </c>
      <c r="B907" s="303" t="s">
        <v>1671</v>
      </c>
      <c r="C907" s="306">
        <v>0</v>
      </c>
      <c r="D907" s="306">
        <v>0</v>
      </c>
      <c r="E907" s="316" t="str">
        <f t="shared" si="45"/>
        <v/>
      </c>
      <c r="F907" s="285" t="str">
        <f t="shared" si="46"/>
        <v>否</v>
      </c>
      <c r="G907" s="162" t="str">
        <f t="shared" si="47"/>
        <v>项</v>
      </c>
    </row>
    <row r="908" ht="36" customHeight="1" spans="1:7">
      <c r="A908" s="439" t="s">
        <v>1672</v>
      </c>
      <c r="B908" s="303" t="s">
        <v>1673</v>
      </c>
      <c r="C908" s="306">
        <v>0</v>
      </c>
      <c r="D908" s="306">
        <v>0</v>
      </c>
      <c r="E908" s="316" t="str">
        <f t="shared" si="45"/>
        <v/>
      </c>
      <c r="F908" s="285" t="str">
        <f t="shared" si="46"/>
        <v>否</v>
      </c>
      <c r="G908" s="162" t="str">
        <f t="shared" si="47"/>
        <v>项</v>
      </c>
    </row>
    <row r="909" ht="36" customHeight="1" spans="1:7">
      <c r="A909" s="439" t="s">
        <v>1674</v>
      </c>
      <c r="B909" s="303" t="s">
        <v>1675</v>
      </c>
      <c r="C909" s="306">
        <v>45</v>
      </c>
      <c r="D909" s="306">
        <v>80</v>
      </c>
      <c r="E909" s="316">
        <f t="shared" si="45"/>
        <v>0.778</v>
      </c>
      <c r="F909" s="285" t="str">
        <f t="shared" si="46"/>
        <v>是</v>
      </c>
      <c r="G909" s="162" t="str">
        <f t="shared" si="47"/>
        <v>项</v>
      </c>
    </row>
    <row r="910" ht="36" customHeight="1" spans="1:7">
      <c r="A910" s="439" t="s">
        <v>1676</v>
      </c>
      <c r="B910" s="303" t="s">
        <v>1677</v>
      </c>
      <c r="C910" s="306">
        <v>1670</v>
      </c>
      <c r="D910" s="306">
        <v>1517</v>
      </c>
      <c r="E910" s="316">
        <f t="shared" si="45"/>
        <v>-0.092</v>
      </c>
      <c r="F910" s="285" t="str">
        <f t="shared" si="46"/>
        <v>是</v>
      </c>
      <c r="G910" s="162" t="str">
        <f t="shared" si="47"/>
        <v>项</v>
      </c>
    </row>
    <row r="911" ht="36" customHeight="1" spans="1:7">
      <c r="A911" s="439" t="s">
        <v>1678</v>
      </c>
      <c r="B911" s="303" t="s">
        <v>1679</v>
      </c>
      <c r="C911" s="306">
        <v>0</v>
      </c>
      <c r="D911" s="306">
        <v>0</v>
      </c>
      <c r="E911" s="316" t="str">
        <f t="shared" si="45"/>
        <v/>
      </c>
      <c r="F911" s="285" t="str">
        <f t="shared" si="46"/>
        <v>否</v>
      </c>
      <c r="G911" s="162" t="str">
        <f t="shared" si="47"/>
        <v>项</v>
      </c>
    </row>
    <row r="912" ht="36" customHeight="1" spans="1:7">
      <c r="A912" s="439" t="s">
        <v>1680</v>
      </c>
      <c r="B912" s="303" t="s">
        <v>1681</v>
      </c>
      <c r="C912" s="306">
        <v>0</v>
      </c>
      <c r="D912" s="306">
        <v>0</v>
      </c>
      <c r="E912" s="316" t="str">
        <f t="shared" si="45"/>
        <v/>
      </c>
      <c r="F912" s="285" t="str">
        <f t="shared" si="46"/>
        <v>否</v>
      </c>
      <c r="G912" s="162" t="str">
        <f t="shared" si="47"/>
        <v>项</v>
      </c>
    </row>
    <row r="913" ht="36" customHeight="1" spans="1:7">
      <c r="A913" s="439" t="s">
        <v>1682</v>
      </c>
      <c r="B913" s="303" t="s">
        <v>1683</v>
      </c>
      <c r="C913" s="306">
        <v>0</v>
      </c>
      <c r="D913" s="306">
        <v>25</v>
      </c>
      <c r="E913" s="316" t="str">
        <f t="shared" si="45"/>
        <v/>
      </c>
      <c r="F913" s="285" t="str">
        <f t="shared" si="46"/>
        <v>是</v>
      </c>
      <c r="G913" s="162" t="str">
        <f t="shared" si="47"/>
        <v>项</v>
      </c>
    </row>
    <row r="914" ht="36" customHeight="1" spans="1:7">
      <c r="A914" s="439" t="s">
        <v>1684</v>
      </c>
      <c r="B914" s="303" t="s">
        <v>1685</v>
      </c>
      <c r="C914" s="306">
        <v>60</v>
      </c>
      <c r="D914" s="306">
        <v>362</v>
      </c>
      <c r="E914" s="316">
        <f t="shared" si="45"/>
        <v>5.033</v>
      </c>
      <c r="F914" s="285" t="str">
        <f t="shared" si="46"/>
        <v>是</v>
      </c>
      <c r="G914" s="162" t="str">
        <f t="shared" si="47"/>
        <v>项</v>
      </c>
    </row>
    <row r="915" ht="36" customHeight="1" spans="1:7">
      <c r="A915" s="439" t="s">
        <v>1686</v>
      </c>
      <c r="B915" s="303" t="s">
        <v>1687</v>
      </c>
      <c r="C915" s="344"/>
      <c r="D915" s="344"/>
      <c r="E915" s="316" t="str">
        <f t="shared" si="45"/>
        <v/>
      </c>
      <c r="F915" s="285" t="str">
        <f t="shared" si="46"/>
        <v>否</v>
      </c>
      <c r="G915" s="162" t="str">
        <f t="shared" si="47"/>
        <v>项</v>
      </c>
    </row>
    <row r="916" ht="36" customHeight="1" spans="1:7">
      <c r="A916" s="439" t="s">
        <v>1688</v>
      </c>
      <c r="B916" s="303" t="s">
        <v>1689</v>
      </c>
      <c r="C916" s="344">
        <v>0</v>
      </c>
      <c r="D916" s="344">
        <v>0</v>
      </c>
      <c r="E916" s="316" t="str">
        <f t="shared" si="45"/>
        <v/>
      </c>
      <c r="F916" s="285" t="str">
        <f t="shared" si="46"/>
        <v>否</v>
      </c>
      <c r="G916" s="162" t="str">
        <f t="shared" si="47"/>
        <v>项</v>
      </c>
    </row>
    <row r="917" ht="36" customHeight="1" spans="1:7">
      <c r="A917" s="439" t="s">
        <v>1690</v>
      </c>
      <c r="B917" s="303" t="s">
        <v>1691</v>
      </c>
      <c r="C917" s="344">
        <v>0</v>
      </c>
      <c r="D917" s="344">
        <v>0</v>
      </c>
      <c r="E917" s="316" t="str">
        <f t="shared" si="45"/>
        <v/>
      </c>
      <c r="F917" s="285" t="str">
        <f t="shared" si="46"/>
        <v>否</v>
      </c>
      <c r="G917" s="162" t="str">
        <f t="shared" si="47"/>
        <v>项</v>
      </c>
    </row>
    <row r="918" ht="36" customHeight="1" spans="1:7">
      <c r="A918" s="439" t="s">
        <v>1692</v>
      </c>
      <c r="B918" s="303" t="s">
        <v>1693</v>
      </c>
      <c r="C918" s="344">
        <v>0</v>
      </c>
      <c r="D918" s="344">
        <v>0</v>
      </c>
      <c r="E918" s="316" t="str">
        <f t="shared" si="45"/>
        <v/>
      </c>
      <c r="F918" s="285" t="str">
        <f t="shared" si="46"/>
        <v>否</v>
      </c>
      <c r="G918" s="162" t="str">
        <f t="shared" si="47"/>
        <v>项</v>
      </c>
    </row>
    <row r="919" ht="36" customHeight="1" spans="1:7">
      <c r="A919" s="439" t="s">
        <v>1694</v>
      </c>
      <c r="B919" s="303" t="s">
        <v>1695</v>
      </c>
      <c r="C919" s="344">
        <v>0</v>
      </c>
      <c r="D919" s="344">
        <v>0</v>
      </c>
      <c r="E919" s="316" t="str">
        <f t="shared" si="45"/>
        <v/>
      </c>
      <c r="F919" s="285" t="str">
        <f t="shared" si="46"/>
        <v>否</v>
      </c>
      <c r="G919" s="162" t="str">
        <f t="shared" si="47"/>
        <v>项</v>
      </c>
    </row>
    <row r="920" ht="36" customHeight="1" spans="1:7">
      <c r="A920" s="439" t="s">
        <v>1696</v>
      </c>
      <c r="B920" s="303" t="s">
        <v>1697</v>
      </c>
      <c r="C920" s="344">
        <v>0</v>
      </c>
      <c r="D920" s="344">
        <v>0</v>
      </c>
      <c r="E920" s="316" t="str">
        <f t="shared" si="45"/>
        <v/>
      </c>
      <c r="F920" s="285" t="str">
        <f t="shared" si="46"/>
        <v>否</v>
      </c>
      <c r="G920" s="162" t="str">
        <f t="shared" si="47"/>
        <v>项</v>
      </c>
    </row>
    <row r="921" ht="36" customHeight="1" spans="1:7">
      <c r="A921" s="439" t="s">
        <v>1698</v>
      </c>
      <c r="B921" s="303" t="s">
        <v>1641</v>
      </c>
      <c r="C921" s="344">
        <v>0</v>
      </c>
      <c r="D921" s="344">
        <v>0</v>
      </c>
      <c r="E921" s="316" t="str">
        <f t="shared" si="45"/>
        <v/>
      </c>
      <c r="F921" s="285" t="str">
        <f t="shared" si="46"/>
        <v>否</v>
      </c>
      <c r="G921" s="162" t="str">
        <f t="shared" si="47"/>
        <v>项</v>
      </c>
    </row>
    <row r="922" ht="36" customHeight="1" spans="1:7">
      <c r="A922" s="439" t="s">
        <v>1699</v>
      </c>
      <c r="B922" s="303" t="s">
        <v>1700</v>
      </c>
      <c r="C922" s="344"/>
      <c r="D922" s="344"/>
      <c r="E922" s="316" t="str">
        <f t="shared" si="45"/>
        <v/>
      </c>
      <c r="F922" s="285" t="str">
        <f t="shared" si="46"/>
        <v>否</v>
      </c>
      <c r="G922" s="162" t="str">
        <f t="shared" si="47"/>
        <v>项</v>
      </c>
    </row>
    <row r="923" ht="36" customHeight="1" spans="1:7">
      <c r="A923" s="439" t="s">
        <v>1701</v>
      </c>
      <c r="B923" s="303" t="s">
        <v>1702</v>
      </c>
      <c r="C923" s="344">
        <v>0</v>
      </c>
      <c r="D923" s="344">
        <v>0</v>
      </c>
      <c r="E923" s="316" t="str">
        <f t="shared" si="45"/>
        <v/>
      </c>
      <c r="F923" s="285" t="str">
        <f t="shared" si="46"/>
        <v>否</v>
      </c>
      <c r="G923" s="162" t="str">
        <f t="shared" si="47"/>
        <v>项</v>
      </c>
    </row>
    <row r="924" ht="36" customHeight="1" spans="1:7">
      <c r="A924" s="439" t="s">
        <v>1703</v>
      </c>
      <c r="B924" s="303" t="s">
        <v>1704</v>
      </c>
      <c r="C924" s="344">
        <v>0</v>
      </c>
      <c r="D924" s="344">
        <v>0</v>
      </c>
      <c r="E924" s="316" t="str">
        <f t="shared" si="45"/>
        <v/>
      </c>
      <c r="F924" s="285" t="str">
        <f t="shared" si="46"/>
        <v>否</v>
      </c>
      <c r="G924" s="162" t="str">
        <f t="shared" si="47"/>
        <v>项</v>
      </c>
    </row>
    <row r="925" ht="36" customHeight="1" spans="1:7">
      <c r="A925" s="439" t="s">
        <v>1705</v>
      </c>
      <c r="B925" s="303" t="s">
        <v>1706</v>
      </c>
      <c r="C925" s="344">
        <v>0</v>
      </c>
      <c r="D925" s="344">
        <v>0</v>
      </c>
      <c r="E925" s="316" t="str">
        <f t="shared" si="45"/>
        <v/>
      </c>
      <c r="F925" s="285" t="str">
        <f t="shared" si="46"/>
        <v>否</v>
      </c>
      <c r="G925" s="162" t="str">
        <f t="shared" si="47"/>
        <v>项</v>
      </c>
    </row>
    <row r="926" ht="36" customHeight="1" spans="1:7">
      <c r="A926" s="439" t="s">
        <v>1707</v>
      </c>
      <c r="B926" s="303" t="s">
        <v>1708</v>
      </c>
      <c r="C926" s="306">
        <v>553</v>
      </c>
      <c r="D926" s="306">
        <v>448</v>
      </c>
      <c r="E926" s="316">
        <f t="shared" si="45"/>
        <v>-0.19</v>
      </c>
      <c r="F926" s="285" t="str">
        <f t="shared" si="46"/>
        <v>是</v>
      </c>
      <c r="G926" s="162" t="str">
        <f t="shared" si="47"/>
        <v>项</v>
      </c>
    </row>
    <row r="927" ht="36" customHeight="1" spans="1:7">
      <c r="A927" s="438" t="s">
        <v>1709</v>
      </c>
      <c r="B927" s="301" t="s">
        <v>1710</v>
      </c>
      <c r="C927" s="306">
        <v>13940</v>
      </c>
      <c r="D927" s="306">
        <v>2135</v>
      </c>
      <c r="E927" s="316">
        <f t="shared" si="45"/>
        <v>-0.847</v>
      </c>
      <c r="F927" s="285" t="str">
        <f t="shared" si="46"/>
        <v>是</v>
      </c>
      <c r="G927" s="162" t="str">
        <f t="shared" si="47"/>
        <v>款</v>
      </c>
    </row>
    <row r="928" ht="36" customHeight="1" spans="1:7">
      <c r="A928" s="439" t="s">
        <v>1711</v>
      </c>
      <c r="B928" s="303" t="s">
        <v>141</v>
      </c>
      <c r="C928" s="306">
        <v>332</v>
      </c>
      <c r="D928" s="306">
        <v>402</v>
      </c>
      <c r="E928" s="316">
        <f t="shared" si="45"/>
        <v>0.211</v>
      </c>
      <c r="F928" s="285" t="str">
        <f t="shared" si="46"/>
        <v>是</v>
      </c>
      <c r="G928" s="162" t="str">
        <f t="shared" si="47"/>
        <v>项</v>
      </c>
    </row>
    <row r="929" ht="36" customHeight="1" spans="1:7">
      <c r="A929" s="439" t="s">
        <v>1712</v>
      </c>
      <c r="B929" s="303" t="s">
        <v>143</v>
      </c>
      <c r="C929" s="306">
        <v>0</v>
      </c>
      <c r="D929" s="306">
        <v>0</v>
      </c>
      <c r="E929" s="316" t="str">
        <f t="shared" si="45"/>
        <v/>
      </c>
      <c r="F929" s="285" t="str">
        <f t="shared" si="46"/>
        <v>否</v>
      </c>
      <c r="G929" s="162" t="str">
        <f t="shared" si="47"/>
        <v>项</v>
      </c>
    </row>
    <row r="930" ht="36" customHeight="1" spans="1:7">
      <c r="A930" s="439" t="s">
        <v>1713</v>
      </c>
      <c r="B930" s="303" t="s">
        <v>145</v>
      </c>
      <c r="C930" s="306">
        <v>0</v>
      </c>
      <c r="D930" s="306">
        <v>0</v>
      </c>
      <c r="E930" s="316" t="str">
        <f t="shared" si="45"/>
        <v/>
      </c>
      <c r="F930" s="285" t="str">
        <f t="shared" si="46"/>
        <v>否</v>
      </c>
      <c r="G930" s="162" t="str">
        <f t="shared" si="47"/>
        <v>项</v>
      </c>
    </row>
    <row r="931" ht="36" customHeight="1" spans="1:7">
      <c r="A931" s="439" t="s">
        <v>1714</v>
      </c>
      <c r="B931" s="303" t="s">
        <v>1715</v>
      </c>
      <c r="C931" s="306">
        <v>0</v>
      </c>
      <c r="D931" s="306">
        <v>0</v>
      </c>
      <c r="E931" s="316" t="str">
        <f t="shared" si="45"/>
        <v/>
      </c>
      <c r="F931" s="285" t="str">
        <f t="shared" si="46"/>
        <v>否</v>
      </c>
      <c r="G931" s="162" t="str">
        <f t="shared" si="47"/>
        <v>项</v>
      </c>
    </row>
    <row r="932" ht="36" customHeight="1" spans="1:7">
      <c r="A932" s="439" t="s">
        <v>1716</v>
      </c>
      <c r="B932" s="303" t="s">
        <v>1717</v>
      </c>
      <c r="C932" s="306">
        <v>13407</v>
      </c>
      <c r="D932" s="306">
        <v>1457</v>
      </c>
      <c r="E932" s="316">
        <f t="shared" si="45"/>
        <v>-0.891</v>
      </c>
      <c r="F932" s="285" t="str">
        <f t="shared" si="46"/>
        <v>是</v>
      </c>
      <c r="G932" s="162" t="str">
        <f t="shared" si="47"/>
        <v>项</v>
      </c>
    </row>
    <row r="933" ht="36" customHeight="1" spans="1:7">
      <c r="A933" s="439" t="s">
        <v>1718</v>
      </c>
      <c r="B933" s="303" t="s">
        <v>1719</v>
      </c>
      <c r="C933" s="344">
        <v>0</v>
      </c>
      <c r="D933" s="344">
        <v>0</v>
      </c>
      <c r="E933" s="316" t="str">
        <f t="shared" si="45"/>
        <v/>
      </c>
      <c r="F933" s="285" t="str">
        <f t="shared" si="46"/>
        <v>否</v>
      </c>
      <c r="G933" s="162" t="str">
        <f t="shared" si="47"/>
        <v>项</v>
      </c>
    </row>
    <row r="934" ht="36" customHeight="1" spans="1:7">
      <c r="A934" s="439" t="s">
        <v>1720</v>
      </c>
      <c r="B934" s="303" t="s">
        <v>1721</v>
      </c>
      <c r="C934" s="306">
        <v>96</v>
      </c>
      <c r="D934" s="306">
        <v>48</v>
      </c>
      <c r="E934" s="316">
        <f t="shared" si="45"/>
        <v>-0.5</v>
      </c>
      <c r="F934" s="285" t="str">
        <f t="shared" si="46"/>
        <v>是</v>
      </c>
      <c r="G934" s="162" t="str">
        <f t="shared" si="47"/>
        <v>项</v>
      </c>
    </row>
    <row r="935" ht="36" customHeight="1" spans="1:7">
      <c r="A935" s="439" t="s">
        <v>1722</v>
      </c>
      <c r="B935" s="303" t="s">
        <v>1723</v>
      </c>
      <c r="C935" s="306">
        <v>0</v>
      </c>
      <c r="D935" s="306">
        <v>0</v>
      </c>
      <c r="E935" s="316" t="str">
        <f t="shared" si="45"/>
        <v/>
      </c>
      <c r="F935" s="285" t="str">
        <f t="shared" si="46"/>
        <v>否</v>
      </c>
      <c r="G935" s="162" t="str">
        <f t="shared" si="47"/>
        <v>项</v>
      </c>
    </row>
    <row r="936" ht="36" customHeight="1" spans="1:7">
      <c r="A936" s="439" t="s">
        <v>1724</v>
      </c>
      <c r="B936" s="303" t="s">
        <v>1725</v>
      </c>
      <c r="C936" s="306">
        <v>0</v>
      </c>
      <c r="D936" s="306">
        <v>89</v>
      </c>
      <c r="E936" s="316" t="str">
        <f t="shared" si="45"/>
        <v/>
      </c>
      <c r="F936" s="285" t="str">
        <f t="shared" si="46"/>
        <v>是</v>
      </c>
      <c r="G936" s="162" t="str">
        <f t="shared" si="47"/>
        <v>项</v>
      </c>
    </row>
    <row r="937" ht="36" customHeight="1" spans="1:7">
      <c r="A937" s="439" t="s">
        <v>1726</v>
      </c>
      <c r="B937" s="303" t="s">
        <v>1727</v>
      </c>
      <c r="C937" s="306">
        <v>105</v>
      </c>
      <c r="D937" s="306">
        <v>139</v>
      </c>
      <c r="E937" s="316">
        <f t="shared" si="45"/>
        <v>0.324</v>
      </c>
      <c r="F937" s="285" t="str">
        <f t="shared" si="46"/>
        <v>是</v>
      </c>
      <c r="G937" s="162" t="str">
        <f t="shared" si="47"/>
        <v>项</v>
      </c>
    </row>
    <row r="938" ht="36" customHeight="1" spans="1:7">
      <c r="A938" s="438" t="s">
        <v>1728</v>
      </c>
      <c r="B938" s="301" t="s">
        <v>1729</v>
      </c>
      <c r="C938" s="328"/>
      <c r="D938" s="306">
        <v>897</v>
      </c>
      <c r="E938" s="316" t="str">
        <f t="shared" si="45"/>
        <v/>
      </c>
      <c r="F938" s="285" t="str">
        <f t="shared" si="46"/>
        <v>是</v>
      </c>
      <c r="G938" s="162" t="str">
        <f t="shared" si="47"/>
        <v>款</v>
      </c>
    </row>
    <row r="939" ht="36" customHeight="1" spans="1:7">
      <c r="A939" s="439" t="s">
        <v>1730</v>
      </c>
      <c r="B939" s="303" t="s">
        <v>1731</v>
      </c>
      <c r="C939" s="344">
        <v>0</v>
      </c>
      <c r="D939" s="306">
        <v>0</v>
      </c>
      <c r="E939" s="316" t="str">
        <f t="shared" si="45"/>
        <v/>
      </c>
      <c r="F939" s="285" t="str">
        <f t="shared" si="46"/>
        <v>否</v>
      </c>
      <c r="G939" s="162" t="str">
        <f t="shared" si="47"/>
        <v>项</v>
      </c>
    </row>
    <row r="940" ht="36" customHeight="1" spans="1:7">
      <c r="A940" s="439" t="s">
        <v>1732</v>
      </c>
      <c r="B940" s="303" t="s">
        <v>1733</v>
      </c>
      <c r="C940" s="344">
        <v>0</v>
      </c>
      <c r="D940" s="306">
        <v>0</v>
      </c>
      <c r="E940" s="316" t="str">
        <f t="shared" si="45"/>
        <v/>
      </c>
      <c r="F940" s="285" t="str">
        <f t="shared" si="46"/>
        <v>否</v>
      </c>
      <c r="G940" s="162" t="str">
        <f t="shared" si="47"/>
        <v>项</v>
      </c>
    </row>
    <row r="941" ht="36" customHeight="1" spans="1:7">
      <c r="A941" s="439" t="s">
        <v>1734</v>
      </c>
      <c r="B941" s="303" t="s">
        <v>1735</v>
      </c>
      <c r="C941" s="344">
        <v>0</v>
      </c>
      <c r="D941" s="306">
        <v>0</v>
      </c>
      <c r="E941" s="316" t="str">
        <f t="shared" si="45"/>
        <v/>
      </c>
      <c r="F941" s="285" t="str">
        <f t="shared" si="46"/>
        <v>否</v>
      </c>
      <c r="G941" s="162" t="str">
        <f t="shared" si="47"/>
        <v>项</v>
      </c>
    </row>
    <row r="942" ht="36" customHeight="1" spans="1:7">
      <c r="A942" s="439" t="s">
        <v>1736</v>
      </c>
      <c r="B942" s="303" t="s">
        <v>1737</v>
      </c>
      <c r="C942" s="344"/>
      <c r="D942" s="306">
        <v>0</v>
      </c>
      <c r="E942" s="316" t="str">
        <f t="shared" si="45"/>
        <v/>
      </c>
      <c r="F942" s="285" t="str">
        <f t="shared" si="46"/>
        <v>否</v>
      </c>
      <c r="G942" s="162" t="str">
        <f t="shared" si="47"/>
        <v>项</v>
      </c>
    </row>
    <row r="943" ht="36" customHeight="1" spans="1:7">
      <c r="A943" s="439" t="s">
        <v>1738</v>
      </c>
      <c r="B943" s="303" t="s">
        <v>1739</v>
      </c>
      <c r="C943" s="344">
        <v>0</v>
      </c>
      <c r="D943" s="306">
        <v>0</v>
      </c>
      <c r="E943" s="316" t="str">
        <f t="shared" si="45"/>
        <v/>
      </c>
      <c r="F943" s="285" t="str">
        <f t="shared" si="46"/>
        <v>否</v>
      </c>
      <c r="G943" s="162" t="str">
        <f t="shared" si="47"/>
        <v>项</v>
      </c>
    </row>
    <row r="944" ht="36" customHeight="1" spans="1:7">
      <c r="A944" s="439" t="s">
        <v>1740</v>
      </c>
      <c r="B944" s="303" t="s">
        <v>1741</v>
      </c>
      <c r="C944" s="344"/>
      <c r="D944" s="306">
        <v>897</v>
      </c>
      <c r="E944" s="316" t="str">
        <f t="shared" si="45"/>
        <v/>
      </c>
      <c r="F944" s="285" t="str">
        <f t="shared" si="46"/>
        <v>是</v>
      </c>
      <c r="G944" s="162" t="str">
        <f t="shared" si="47"/>
        <v>项</v>
      </c>
    </row>
    <row r="945" ht="36" customHeight="1" spans="1:7">
      <c r="A945" s="438" t="s">
        <v>1742</v>
      </c>
      <c r="B945" s="301" t="s">
        <v>1743</v>
      </c>
      <c r="C945" s="306">
        <v>951</v>
      </c>
      <c r="D945" s="306">
        <v>423</v>
      </c>
      <c r="E945" s="316">
        <f t="shared" si="45"/>
        <v>-0.555</v>
      </c>
      <c r="F945" s="285" t="str">
        <f t="shared" si="46"/>
        <v>是</v>
      </c>
      <c r="G945" s="162" t="str">
        <f t="shared" si="47"/>
        <v>款</v>
      </c>
    </row>
    <row r="946" ht="36" customHeight="1" spans="1:7">
      <c r="A946" s="439" t="s">
        <v>1744</v>
      </c>
      <c r="B946" s="303" t="s">
        <v>1745</v>
      </c>
      <c r="C946" s="306">
        <v>0</v>
      </c>
      <c r="D946" s="306">
        <v>0</v>
      </c>
      <c r="E946" s="316" t="str">
        <f t="shared" si="45"/>
        <v/>
      </c>
      <c r="F946" s="285" t="str">
        <f t="shared" si="46"/>
        <v>否</v>
      </c>
      <c r="G946" s="162" t="str">
        <f t="shared" si="47"/>
        <v>项</v>
      </c>
    </row>
    <row r="947" ht="36" customHeight="1" spans="1:7">
      <c r="A947" s="439" t="s">
        <v>1746</v>
      </c>
      <c r="B947" s="303" t="s">
        <v>1747</v>
      </c>
      <c r="C947" s="306">
        <v>0</v>
      </c>
      <c r="D947" s="306">
        <v>0</v>
      </c>
      <c r="E947" s="316" t="str">
        <f t="shared" si="45"/>
        <v/>
      </c>
      <c r="F947" s="285" t="str">
        <f t="shared" si="46"/>
        <v>否</v>
      </c>
      <c r="G947" s="162" t="str">
        <f t="shared" si="47"/>
        <v>项</v>
      </c>
    </row>
    <row r="948" ht="36" customHeight="1" spans="1:7">
      <c r="A948" s="439" t="s">
        <v>1748</v>
      </c>
      <c r="B948" s="303" t="s">
        <v>1749</v>
      </c>
      <c r="C948" s="306">
        <v>602</v>
      </c>
      <c r="D948" s="306">
        <v>423</v>
      </c>
      <c r="E948" s="316">
        <f t="shared" si="45"/>
        <v>-0.297</v>
      </c>
      <c r="F948" s="285" t="str">
        <f t="shared" si="46"/>
        <v>是</v>
      </c>
      <c r="G948" s="162" t="str">
        <f t="shared" si="47"/>
        <v>项</v>
      </c>
    </row>
    <row r="949" ht="36" customHeight="1" spans="1:7">
      <c r="A949" s="439" t="s">
        <v>1750</v>
      </c>
      <c r="B949" s="303" t="s">
        <v>1751</v>
      </c>
      <c r="C949" s="306">
        <v>0</v>
      </c>
      <c r="D949" s="306">
        <v>0</v>
      </c>
      <c r="E949" s="316" t="str">
        <f t="shared" si="45"/>
        <v/>
      </c>
      <c r="F949" s="285" t="str">
        <f t="shared" si="46"/>
        <v>否</v>
      </c>
      <c r="G949" s="162" t="str">
        <f t="shared" si="47"/>
        <v>项</v>
      </c>
    </row>
    <row r="950" ht="36" customHeight="1" spans="1:7">
      <c r="A950" s="439" t="s">
        <v>1752</v>
      </c>
      <c r="B950" s="303" t="s">
        <v>1753</v>
      </c>
      <c r="C950" s="306">
        <v>0</v>
      </c>
      <c r="D950" s="306">
        <v>0</v>
      </c>
      <c r="E950" s="316" t="str">
        <f t="shared" si="45"/>
        <v/>
      </c>
      <c r="F950" s="285" t="str">
        <f t="shared" si="46"/>
        <v>否</v>
      </c>
      <c r="G950" s="162" t="str">
        <f t="shared" si="47"/>
        <v>项</v>
      </c>
    </row>
    <row r="951" ht="36" customHeight="1" spans="1:7">
      <c r="A951" s="439" t="s">
        <v>1754</v>
      </c>
      <c r="B951" s="303" t="s">
        <v>1755</v>
      </c>
      <c r="C951" s="306">
        <v>349</v>
      </c>
      <c r="D951" s="306">
        <v>0</v>
      </c>
      <c r="E951" s="316">
        <f t="shared" si="45"/>
        <v>-1</v>
      </c>
      <c r="F951" s="285" t="str">
        <f t="shared" si="46"/>
        <v>是</v>
      </c>
      <c r="G951" s="162" t="str">
        <f t="shared" si="47"/>
        <v>项</v>
      </c>
    </row>
    <row r="952" ht="36" customHeight="1" spans="1:7">
      <c r="A952" s="438" t="s">
        <v>1756</v>
      </c>
      <c r="B952" s="301" t="s">
        <v>1757</v>
      </c>
      <c r="C952" s="306">
        <f>SUM(C953:C954)</f>
        <v>6</v>
      </c>
      <c r="D952" s="328">
        <f>SUM(D953:D954)</f>
        <v>0</v>
      </c>
      <c r="E952" s="316">
        <f t="shared" si="45"/>
        <v>-1</v>
      </c>
      <c r="F952" s="285" t="str">
        <f t="shared" si="46"/>
        <v>是</v>
      </c>
      <c r="G952" s="162" t="str">
        <f t="shared" si="47"/>
        <v>款</v>
      </c>
    </row>
    <row r="953" ht="36" customHeight="1" spans="1:7">
      <c r="A953" s="439" t="s">
        <v>1758</v>
      </c>
      <c r="B953" s="303" t="s">
        <v>1759</v>
      </c>
      <c r="C953" s="306">
        <v>0</v>
      </c>
      <c r="D953" s="344">
        <v>0</v>
      </c>
      <c r="E953" s="316" t="str">
        <f t="shared" si="45"/>
        <v/>
      </c>
      <c r="F953" s="285" t="str">
        <f t="shared" si="46"/>
        <v>否</v>
      </c>
      <c r="G953" s="162" t="str">
        <f t="shared" si="47"/>
        <v>项</v>
      </c>
    </row>
    <row r="954" ht="36" customHeight="1" spans="1:7">
      <c r="A954" s="439" t="s">
        <v>1760</v>
      </c>
      <c r="B954" s="303" t="s">
        <v>1761</v>
      </c>
      <c r="C954" s="306">
        <v>6</v>
      </c>
      <c r="D954" s="344">
        <v>0</v>
      </c>
      <c r="E954" s="316">
        <f t="shared" si="45"/>
        <v>-1</v>
      </c>
      <c r="F954" s="285" t="str">
        <f t="shared" si="46"/>
        <v>是</v>
      </c>
      <c r="G954" s="162" t="str">
        <f t="shared" si="47"/>
        <v>项</v>
      </c>
    </row>
    <row r="955" ht="36" customHeight="1" spans="1:7">
      <c r="A955" s="438" t="s">
        <v>1762</v>
      </c>
      <c r="B955" s="301" t="s">
        <v>1763</v>
      </c>
      <c r="C955" s="306">
        <v>36</v>
      </c>
      <c r="D955" s="306">
        <v>286</v>
      </c>
      <c r="E955" s="316">
        <f t="shared" si="45"/>
        <v>6.944</v>
      </c>
      <c r="F955" s="285" t="str">
        <f t="shared" si="46"/>
        <v>是</v>
      </c>
      <c r="G955" s="162" t="str">
        <f t="shared" si="47"/>
        <v>款</v>
      </c>
    </row>
    <row r="956" ht="36" customHeight="1" spans="1:7">
      <c r="A956" s="439" t="s">
        <v>1764</v>
      </c>
      <c r="B956" s="303" t="s">
        <v>1765</v>
      </c>
      <c r="C956" s="306">
        <v>0</v>
      </c>
      <c r="D956" s="306">
        <v>0</v>
      </c>
      <c r="E956" s="316" t="str">
        <f t="shared" si="45"/>
        <v/>
      </c>
      <c r="F956" s="285" t="str">
        <f t="shared" si="46"/>
        <v>否</v>
      </c>
      <c r="G956" s="162" t="str">
        <f t="shared" si="47"/>
        <v>项</v>
      </c>
    </row>
    <row r="957" ht="36" customHeight="1" spans="1:7">
      <c r="A957" s="439" t="s">
        <v>1766</v>
      </c>
      <c r="B957" s="303" t="s">
        <v>1767</v>
      </c>
      <c r="C957" s="306">
        <v>36</v>
      </c>
      <c r="D957" s="306">
        <v>286</v>
      </c>
      <c r="E957" s="316">
        <f t="shared" si="45"/>
        <v>6.944</v>
      </c>
      <c r="F957" s="285" t="str">
        <f t="shared" si="46"/>
        <v>是</v>
      </c>
      <c r="G957" s="162" t="str">
        <f t="shared" si="47"/>
        <v>项</v>
      </c>
    </row>
    <row r="958" ht="36" customHeight="1" spans="1:7">
      <c r="A958" s="438" t="s">
        <v>1768</v>
      </c>
      <c r="B958" s="444" t="s">
        <v>521</v>
      </c>
      <c r="C958" s="445"/>
      <c r="D958" s="445"/>
      <c r="E958" s="316" t="str">
        <f t="shared" si="45"/>
        <v/>
      </c>
      <c r="F958" s="285" t="str">
        <f t="shared" si="46"/>
        <v>否</v>
      </c>
      <c r="G958" s="162" t="str">
        <f t="shared" si="47"/>
        <v>项</v>
      </c>
    </row>
    <row r="959" ht="36" customHeight="1" spans="1:7">
      <c r="A959" s="438" t="s">
        <v>1769</v>
      </c>
      <c r="B959" s="444" t="s">
        <v>1770</v>
      </c>
      <c r="C959" s="445"/>
      <c r="D959" s="445"/>
      <c r="E959" s="316" t="str">
        <f t="shared" si="45"/>
        <v/>
      </c>
      <c r="F959" s="285" t="str">
        <f t="shared" si="46"/>
        <v>否</v>
      </c>
      <c r="G959" s="162" t="str">
        <f t="shared" si="47"/>
        <v>项</v>
      </c>
    </row>
    <row r="960" ht="36" customHeight="1" spans="1:7">
      <c r="A960" s="438" t="s">
        <v>95</v>
      </c>
      <c r="B960" s="301" t="s">
        <v>96</v>
      </c>
      <c r="C960" s="306">
        <v>21762</v>
      </c>
      <c r="D960" s="306">
        <v>14011</v>
      </c>
      <c r="E960" s="316">
        <f t="shared" si="45"/>
        <v>-0.356</v>
      </c>
      <c r="F960" s="285" t="str">
        <f t="shared" si="46"/>
        <v>是</v>
      </c>
      <c r="G960" s="162" t="str">
        <f t="shared" si="47"/>
        <v>类</v>
      </c>
    </row>
    <row r="961" ht="36" customHeight="1" spans="1:7">
      <c r="A961" s="438" t="s">
        <v>1771</v>
      </c>
      <c r="B961" s="301" t="s">
        <v>1772</v>
      </c>
      <c r="C961" s="306">
        <v>19801</v>
      </c>
      <c r="D961" s="306">
        <v>11933</v>
      </c>
      <c r="E961" s="316">
        <f t="shared" si="45"/>
        <v>-0.397</v>
      </c>
      <c r="F961" s="285" t="str">
        <f t="shared" si="46"/>
        <v>是</v>
      </c>
      <c r="G961" s="162" t="str">
        <f t="shared" si="47"/>
        <v>款</v>
      </c>
    </row>
    <row r="962" ht="36" customHeight="1" spans="1:7">
      <c r="A962" s="439" t="s">
        <v>1773</v>
      </c>
      <c r="B962" s="303" t="s">
        <v>141</v>
      </c>
      <c r="C962" s="306">
        <v>878</v>
      </c>
      <c r="D962" s="306">
        <v>833</v>
      </c>
      <c r="E962" s="316">
        <f t="shared" si="45"/>
        <v>-0.051</v>
      </c>
      <c r="F962" s="285" t="str">
        <f t="shared" si="46"/>
        <v>是</v>
      </c>
      <c r="G962" s="162" t="str">
        <f t="shared" si="47"/>
        <v>项</v>
      </c>
    </row>
    <row r="963" ht="36" customHeight="1" spans="1:7">
      <c r="A963" s="439" t="s">
        <v>1774</v>
      </c>
      <c r="B963" s="303" t="s">
        <v>143</v>
      </c>
      <c r="C963" s="306">
        <v>27</v>
      </c>
      <c r="D963" s="306">
        <v>420</v>
      </c>
      <c r="E963" s="316">
        <f t="shared" si="45"/>
        <v>14.556</v>
      </c>
      <c r="F963" s="285" t="str">
        <f t="shared" si="46"/>
        <v>是</v>
      </c>
      <c r="G963" s="162" t="str">
        <f t="shared" si="47"/>
        <v>项</v>
      </c>
    </row>
    <row r="964" ht="36" customHeight="1" spans="1:7">
      <c r="A964" s="439" t="s">
        <v>1775</v>
      </c>
      <c r="B964" s="303" t="s">
        <v>145</v>
      </c>
      <c r="C964" s="306">
        <v>0</v>
      </c>
      <c r="D964" s="306">
        <v>0</v>
      </c>
      <c r="E964" s="316" t="str">
        <f t="shared" ref="E964:E1027" si="48">IF(C964&gt;0,D964/C964-1,IF(C964&lt;0,-(D964/C964-1),""))</f>
        <v/>
      </c>
      <c r="F964" s="285" t="str">
        <f t="shared" ref="F964:F1027" si="49">IF(LEN(A964)=3,"是",IF(B964&lt;&gt;"",IF(SUM(C964:D964)&lt;&gt;0,"是","否"),"是"))</f>
        <v>否</v>
      </c>
      <c r="G964" s="162" t="str">
        <f t="shared" ref="G964:G1027" si="50">IF(LEN(A964)=3,"类",IF(LEN(A964)=5,"款","项"))</f>
        <v>项</v>
      </c>
    </row>
    <row r="965" ht="36" customHeight="1" spans="1:7">
      <c r="A965" s="439" t="s">
        <v>1776</v>
      </c>
      <c r="B965" s="303" t="s">
        <v>1777</v>
      </c>
      <c r="C965" s="306">
        <v>12145</v>
      </c>
      <c r="D965" s="306">
        <v>3704</v>
      </c>
      <c r="E965" s="316">
        <f t="shared" si="48"/>
        <v>-0.695</v>
      </c>
      <c r="F965" s="285" t="str">
        <f t="shared" si="49"/>
        <v>是</v>
      </c>
      <c r="G965" s="162" t="str">
        <f t="shared" si="50"/>
        <v>项</v>
      </c>
    </row>
    <row r="966" ht="36" customHeight="1" spans="1:7">
      <c r="A966" s="439" t="s">
        <v>1778</v>
      </c>
      <c r="B966" s="303" t="s">
        <v>1779</v>
      </c>
      <c r="C966" s="344"/>
      <c r="D966" s="344"/>
      <c r="E966" s="316" t="str">
        <f t="shared" si="48"/>
        <v/>
      </c>
      <c r="F966" s="285" t="str">
        <f t="shared" si="49"/>
        <v>否</v>
      </c>
      <c r="G966" s="162" t="str">
        <f t="shared" si="50"/>
        <v>项</v>
      </c>
    </row>
    <row r="967" ht="36" customHeight="1" spans="1:7">
      <c r="A967" s="439" t="s">
        <v>1780</v>
      </c>
      <c r="B967" s="303" t="s">
        <v>1781</v>
      </c>
      <c r="C967" s="344"/>
      <c r="D967" s="344"/>
      <c r="E967" s="316" t="str">
        <f t="shared" si="48"/>
        <v/>
      </c>
      <c r="F967" s="285" t="str">
        <f t="shared" si="49"/>
        <v>否</v>
      </c>
      <c r="G967" s="162" t="str">
        <f t="shared" si="50"/>
        <v>项</v>
      </c>
    </row>
    <row r="968" ht="36" customHeight="1" spans="1:7">
      <c r="A968" s="439" t="s">
        <v>1782</v>
      </c>
      <c r="B968" s="303" t="s">
        <v>1783</v>
      </c>
      <c r="C968" s="306">
        <v>3</v>
      </c>
      <c r="D968" s="306">
        <v>0</v>
      </c>
      <c r="E968" s="316">
        <f t="shared" si="48"/>
        <v>-1</v>
      </c>
      <c r="F968" s="285" t="str">
        <f t="shared" si="49"/>
        <v>是</v>
      </c>
      <c r="G968" s="162" t="str">
        <f t="shared" si="50"/>
        <v>项</v>
      </c>
    </row>
    <row r="969" ht="36" customHeight="1" spans="1:7">
      <c r="A969" s="439" t="s">
        <v>1784</v>
      </c>
      <c r="B969" s="303" t="s">
        <v>1785</v>
      </c>
      <c r="C969" s="306">
        <v>0</v>
      </c>
      <c r="D969" s="306">
        <v>0</v>
      </c>
      <c r="E969" s="316" t="str">
        <f t="shared" si="48"/>
        <v/>
      </c>
      <c r="F969" s="285" t="str">
        <f t="shared" si="49"/>
        <v>否</v>
      </c>
      <c r="G969" s="162" t="str">
        <f t="shared" si="50"/>
        <v>项</v>
      </c>
    </row>
    <row r="970" ht="36" customHeight="1" spans="1:7">
      <c r="A970" s="439" t="s">
        <v>1786</v>
      </c>
      <c r="B970" s="303" t="s">
        <v>1787</v>
      </c>
      <c r="C970" s="306">
        <v>4031</v>
      </c>
      <c r="D970" s="306">
        <v>4089</v>
      </c>
      <c r="E970" s="316">
        <f t="shared" si="48"/>
        <v>0.014</v>
      </c>
      <c r="F970" s="285" t="str">
        <f t="shared" si="49"/>
        <v>是</v>
      </c>
      <c r="G970" s="162" t="str">
        <f t="shared" si="50"/>
        <v>项</v>
      </c>
    </row>
    <row r="971" ht="36" customHeight="1" spans="1:7">
      <c r="A971" s="439" t="s">
        <v>1788</v>
      </c>
      <c r="B971" s="303" t="s">
        <v>1789</v>
      </c>
      <c r="C971" s="344"/>
      <c r="D971" s="344"/>
      <c r="E971" s="316" t="str">
        <f t="shared" si="48"/>
        <v/>
      </c>
      <c r="F971" s="285" t="str">
        <f t="shared" si="49"/>
        <v>否</v>
      </c>
      <c r="G971" s="162" t="str">
        <f t="shared" si="50"/>
        <v>项</v>
      </c>
    </row>
    <row r="972" ht="36" customHeight="1" spans="1:7">
      <c r="A972" s="439" t="s">
        <v>1790</v>
      </c>
      <c r="B972" s="303" t="s">
        <v>1791</v>
      </c>
      <c r="C972" s="344"/>
      <c r="D972" s="344"/>
      <c r="E972" s="316" t="str">
        <f t="shared" si="48"/>
        <v/>
      </c>
      <c r="F972" s="285" t="str">
        <f t="shared" si="49"/>
        <v>否</v>
      </c>
      <c r="G972" s="162" t="str">
        <f t="shared" si="50"/>
        <v>项</v>
      </c>
    </row>
    <row r="973" ht="36" customHeight="1" spans="1:7">
      <c r="A973" s="439" t="s">
        <v>1792</v>
      </c>
      <c r="B973" s="303" t="s">
        <v>1793</v>
      </c>
      <c r="C973" s="344"/>
      <c r="D973" s="344"/>
      <c r="E973" s="316" t="str">
        <f t="shared" si="48"/>
        <v/>
      </c>
      <c r="F973" s="285" t="str">
        <f t="shared" si="49"/>
        <v>否</v>
      </c>
      <c r="G973" s="162" t="str">
        <f t="shared" si="50"/>
        <v>项</v>
      </c>
    </row>
    <row r="974" ht="36" customHeight="1" spans="1:7">
      <c r="A974" s="439" t="s">
        <v>1794</v>
      </c>
      <c r="B974" s="303" t="s">
        <v>1795</v>
      </c>
      <c r="C974" s="344"/>
      <c r="D974" s="344"/>
      <c r="E974" s="316" t="str">
        <f t="shared" si="48"/>
        <v/>
      </c>
      <c r="F974" s="285" t="str">
        <f t="shared" si="49"/>
        <v>否</v>
      </c>
      <c r="G974" s="162" t="str">
        <f t="shared" si="50"/>
        <v>项</v>
      </c>
    </row>
    <row r="975" ht="36" customHeight="1" spans="1:7">
      <c r="A975" s="439" t="s">
        <v>1796</v>
      </c>
      <c r="B975" s="303" t="s">
        <v>1797</v>
      </c>
      <c r="C975" s="344"/>
      <c r="D975" s="344"/>
      <c r="E975" s="316" t="str">
        <f t="shared" si="48"/>
        <v/>
      </c>
      <c r="F975" s="285" t="str">
        <f t="shared" si="49"/>
        <v>否</v>
      </c>
      <c r="G975" s="162" t="str">
        <f t="shared" si="50"/>
        <v>项</v>
      </c>
    </row>
    <row r="976" ht="36" customHeight="1" spans="1:7">
      <c r="A976" s="439" t="s">
        <v>1798</v>
      </c>
      <c r="B976" s="303" t="s">
        <v>1799</v>
      </c>
      <c r="C976" s="344"/>
      <c r="D976" s="344"/>
      <c r="E976" s="316" t="str">
        <f t="shared" si="48"/>
        <v/>
      </c>
      <c r="F976" s="285" t="str">
        <f t="shared" si="49"/>
        <v>否</v>
      </c>
      <c r="G976" s="162" t="str">
        <f t="shared" si="50"/>
        <v>项</v>
      </c>
    </row>
    <row r="977" ht="36" customHeight="1" spans="1:7">
      <c r="A977" s="439" t="s">
        <v>1800</v>
      </c>
      <c r="B977" s="303" t="s">
        <v>1801</v>
      </c>
      <c r="C977" s="344">
        <v>0</v>
      </c>
      <c r="D977" s="344">
        <v>0</v>
      </c>
      <c r="E977" s="316" t="str">
        <f t="shared" si="48"/>
        <v/>
      </c>
      <c r="F977" s="285" t="str">
        <f t="shared" si="49"/>
        <v>否</v>
      </c>
      <c r="G977" s="162" t="str">
        <f t="shared" si="50"/>
        <v>项</v>
      </c>
    </row>
    <row r="978" ht="36" customHeight="1" spans="1:7">
      <c r="A978" s="439" t="s">
        <v>1802</v>
      </c>
      <c r="B978" s="303" t="s">
        <v>1803</v>
      </c>
      <c r="C978" s="344"/>
      <c r="D978" s="344"/>
      <c r="E978" s="316" t="str">
        <f t="shared" si="48"/>
        <v/>
      </c>
      <c r="F978" s="285" t="str">
        <f t="shared" si="49"/>
        <v>否</v>
      </c>
      <c r="G978" s="162" t="str">
        <f t="shared" si="50"/>
        <v>项</v>
      </c>
    </row>
    <row r="979" ht="36" customHeight="1" spans="1:7">
      <c r="A979" s="439" t="s">
        <v>1804</v>
      </c>
      <c r="B979" s="303" t="s">
        <v>1805</v>
      </c>
      <c r="C979" s="344">
        <v>0</v>
      </c>
      <c r="D979" s="344">
        <v>0</v>
      </c>
      <c r="E979" s="316" t="str">
        <f t="shared" si="48"/>
        <v/>
      </c>
      <c r="F979" s="285" t="str">
        <f t="shared" si="49"/>
        <v>否</v>
      </c>
      <c r="G979" s="162" t="str">
        <f t="shared" si="50"/>
        <v>项</v>
      </c>
    </row>
    <row r="980" ht="36" customHeight="1" spans="1:7">
      <c r="A980" s="439" t="s">
        <v>1806</v>
      </c>
      <c r="B980" s="303" t="s">
        <v>1807</v>
      </c>
      <c r="C980" s="344"/>
      <c r="D980" s="344"/>
      <c r="E980" s="316" t="str">
        <f t="shared" si="48"/>
        <v/>
      </c>
      <c r="F980" s="285" t="str">
        <f t="shared" si="49"/>
        <v>否</v>
      </c>
      <c r="G980" s="162" t="str">
        <f t="shared" si="50"/>
        <v>项</v>
      </c>
    </row>
    <row r="981" ht="36" customHeight="1" spans="1:7">
      <c r="A981" s="439" t="s">
        <v>1808</v>
      </c>
      <c r="B981" s="303" t="s">
        <v>1809</v>
      </c>
      <c r="C981" s="344"/>
      <c r="D981" s="344"/>
      <c r="E981" s="316" t="str">
        <f t="shared" si="48"/>
        <v/>
      </c>
      <c r="F981" s="285" t="str">
        <f t="shared" si="49"/>
        <v>否</v>
      </c>
      <c r="G981" s="162" t="str">
        <f t="shared" si="50"/>
        <v>项</v>
      </c>
    </row>
    <row r="982" ht="36" customHeight="1" spans="1:7">
      <c r="A982" s="439" t="s">
        <v>1810</v>
      </c>
      <c r="B982" s="303" t="s">
        <v>1811</v>
      </c>
      <c r="C982" s="344"/>
      <c r="D982" s="344"/>
      <c r="E982" s="316" t="str">
        <f t="shared" si="48"/>
        <v/>
      </c>
      <c r="F982" s="285" t="str">
        <f t="shared" si="49"/>
        <v>否</v>
      </c>
      <c r="G982" s="162" t="str">
        <f t="shared" si="50"/>
        <v>项</v>
      </c>
    </row>
    <row r="983" ht="36" customHeight="1" spans="1:7">
      <c r="A983" s="439" t="s">
        <v>1812</v>
      </c>
      <c r="B983" s="303" t="s">
        <v>1813</v>
      </c>
      <c r="C983" s="306">
        <v>2717</v>
      </c>
      <c r="D983" s="306">
        <v>2534</v>
      </c>
      <c r="E983" s="316">
        <f t="shared" si="48"/>
        <v>-0.067</v>
      </c>
      <c r="F983" s="285" t="str">
        <f t="shared" si="49"/>
        <v>是</v>
      </c>
      <c r="G983" s="162" t="str">
        <f t="shared" si="50"/>
        <v>项</v>
      </c>
    </row>
    <row r="984" ht="36" customHeight="1" spans="1:7">
      <c r="A984" s="438" t="s">
        <v>1814</v>
      </c>
      <c r="B984" s="301" t="s">
        <v>1815</v>
      </c>
      <c r="C984" s="306">
        <v>1824</v>
      </c>
      <c r="D984" s="306">
        <v>686</v>
      </c>
      <c r="E984" s="316">
        <f t="shared" si="48"/>
        <v>-0.624</v>
      </c>
      <c r="F984" s="285" t="str">
        <f t="shared" si="49"/>
        <v>是</v>
      </c>
      <c r="G984" s="162" t="str">
        <f t="shared" si="50"/>
        <v>款</v>
      </c>
    </row>
    <row r="985" ht="36" customHeight="1" spans="1:7">
      <c r="A985" s="439" t="s">
        <v>1816</v>
      </c>
      <c r="B985" s="303" t="s">
        <v>141</v>
      </c>
      <c r="C985" s="344">
        <v>0</v>
      </c>
      <c r="D985" s="344">
        <v>0</v>
      </c>
      <c r="E985" s="316" t="str">
        <f t="shared" si="48"/>
        <v/>
      </c>
      <c r="F985" s="285" t="str">
        <f t="shared" si="49"/>
        <v>否</v>
      </c>
      <c r="G985" s="162" t="str">
        <f t="shared" si="50"/>
        <v>项</v>
      </c>
    </row>
    <row r="986" ht="36" customHeight="1" spans="1:7">
      <c r="A986" s="439" t="s">
        <v>1817</v>
      </c>
      <c r="B986" s="303" t="s">
        <v>143</v>
      </c>
      <c r="C986" s="344">
        <v>0</v>
      </c>
      <c r="D986" s="344">
        <v>0</v>
      </c>
      <c r="E986" s="316" t="str">
        <f t="shared" si="48"/>
        <v/>
      </c>
      <c r="F986" s="285" t="str">
        <f t="shared" si="49"/>
        <v>否</v>
      </c>
      <c r="G986" s="162" t="str">
        <f t="shared" si="50"/>
        <v>项</v>
      </c>
    </row>
    <row r="987" ht="36" customHeight="1" spans="1:7">
      <c r="A987" s="439" t="s">
        <v>1818</v>
      </c>
      <c r="B987" s="303" t="s">
        <v>145</v>
      </c>
      <c r="C987" s="344">
        <v>0</v>
      </c>
      <c r="D987" s="344">
        <v>0</v>
      </c>
      <c r="E987" s="316" t="str">
        <f t="shared" si="48"/>
        <v/>
      </c>
      <c r="F987" s="285" t="str">
        <f t="shared" si="49"/>
        <v>否</v>
      </c>
      <c r="G987" s="162" t="str">
        <f t="shared" si="50"/>
        <v>项</v>
      </c>
    </row>
    <row r="988" ht="36" customHeight="1" spans="1:7">
      <c r="A988" s="439" t="s">
        <v>1819</v>
      </c>
      <c r="B988" s="303" t="s">
        <v>1820</v>
      </c>
      <c r="C988" s="344"/>
      <c r="D988" s="344"/>
      <c r="E988" s="316" t="str">
        <f t="shared" si="48"/>
        <v/>
      </c>
      <c r="F988" s="285" t="str">
        <f t="shared" si="49"/>
        <v>否</v>
      </c>
      <c r="G988" s="162" t="str">
        <f t="shared" si="50"/>
        <v>项</v>
      </c>
    </row>
    <row r="989" ht="36" customHeight="1" spans="1:7">
      <c r="A989" s="439" t="s">
        <v>1821</v>
      </c>
      <c r="B989" s="303" t="s">
        <v>1822</v>
      </c>
      <c r="C989" s="344">
        <v>0</v>
      </c>
      <c r="D989" s="344">
        <v>0</v>
      </c>
      <c r="E989" s="316" t="str">
        <f t="shared" si="48"/>
        <v/>
      </c>
      <c r="F989" s="285" t="str">
        <f t="shared" si="49"/>
        <v>否</v>
      </c>
      <c r="G989" s="162" t="str">
        <f t="shared" si="50"/>
        <v>项</v>
      </c>
    </row>
    <row r="990" ht="36" customHeight="1" spans="1:7">
      <c r="A990" s="439" t="s">
        <v>1823</v>
      </c>
      <c r="B990" s="303" t="s">
        <v>1824</v>
      </c>
      <c r="C990" s="344"/>
      <c r="D990" s="344"/>
      <c r="E990" s="316" t="str">
        <f t="shared" si="48"/>
        <v/>
      </c>
      <c r="F990" s="285" t="str">
        <f t="shared" si="49"/>
        <v>否</v>
      </c>
      <c r="G990" s="162" t="str">
        <f t="shared" si="50"/>
        <v>项</v>
      </c>
    </row>
    <row r="991" ht="36" customHeight="1" spans="1:7">
      <c r="A991" s="439" t="s">
        <v>1825</v>
      </c>
      <c r="B991" s="303" t="s">
        <v>1826</v>
      </c>
      <c r="C991" s="306">
        <v>0</v>
      </c>
      <c r="D991" s="306">
        <v>200</v>
      </c>
      <c r="E991" s="316" t="str">
        <f t="shared" si="48"/>
        <v/>
      </c>
      <c r="F991" s="285" t="str">
        <f t="shared" si="49"/>
        <v>是</v>
      </c>
      <c r="G991" s="162" t="str">
        <f t="shared" si="50"/>
        <v>项</v>
      </c>
    </row>
    <row r="992" ht="36" customHeight="1" spans="1:7">
      <c r="A992" s="439" t="s">
        <v>1827</v>
      </c>
      <c r="B992" s="303" t="s">
        <v>1828</v>
      </c>
      <c r="C992" s="306">
        <v>0</v>
      </c>
      <c r="D992" s="306">
        <v>0</v>
      </c>
      <c r="E992" s="316" t="str">
        <f t="shared" si="48"/>
        <v/>
      </c>
      <c r="F992" s="285" t="str">
        <f t="shared" si="49"/>
        <v>否</v>
      </c>
      <c r="G992" s="162" t="str">
        <f t="shared" si="50"/>
        <v>项</v>
      </c>
    </row>
    <row r="993" ht="36" customHeight="1" spans="1:7">
      <c r="A993" s="439" t="s">
        <v>1829</v>
      </c>
      <c r="B993" s="303" t="s">
        <v>1830</v>
      </c>
      <c r="C993" s="306">
        <v>1824</v>
      </c>
      <c r="D993" s="306">
        <v>486</v>
      </c>
      <c r="E993" s="316">
        <f t="shared" si="48"/>
        <v>-0.734</v>
      </c>
      <c r="F993" s="285" t="str">
        <f t="shared" si="49"/>
        <v>是</v>
      </c>
      <c r="G993" s="162" t="str">
        <f t="shared" si="50"/>
        <v>项</v>
      </c>
    </row>
    <row r="994" ht="36" customHeight="1" spans="1:7">
      <c r="A994" s="438" t="s">
        <v>1831</v>
      </c>
      <c r="B994" s="301" t="s">
        <v>1832</v>
      </c>
      <c r="C994" s="328"/>
      <c r="D994" s="328"/>
      <c r="E994" s="316" t="str">
        <f t="shared" si="48"/>
        <v/>
      </c>
      <c r="F994" s="285" t="str">
        <f t="shared" si="49"/>
        <v>否</v>
      </c>
      <c r="G994" s="162" t="str">
        <f t="shared" si="50"/>
        <v>款</v>
      </c>
    </row>
    <row r="995" ht="36" customHeight="1" spans="1:7">
      <c r="A995" s="439" t="s">
        <v>1833</v>
      </c>
      <c r="B995" s="303" t="s">
        <v>141</v>
      </c>
      <c r="C995" s="344">
        <v>0</v>
      </c>
      <c r="D995" s="344">
        <v>0</v>
      </c>
      <c r="E995" s="316" t="str">
        <f t="shared" si="48"/>
        <v/>
      </c>
      <c r="F995" s="285" t="str">
        <f t="shared" si="49"/>
        <v>否</v>
      </c>
      <c r="G995" s="162" t="str">
        <f t="shared" si="50"/>
        <v>项</v>
      </c>
    </row>
    <row r="996" ht="36" customHeight="1" spans="1:7">
      <c r="A996" s="439" t="s">
        <v>1834</v>
      </c>
      <c r="B996" s="303" t="s">
        <v>143</v>
      </c>
      <c r="C996" s="344">
        <v>0</v>
      </c>
      <c r="D996" s="344">
        <v>0</v>
      </c>
      <c r="E996" s="316" t="str">
        <f t="shared" si="48"/>
        <v/>
      </c>
      <c r="F996" s="285" t="str">
        <f t="shared" si="49"/>
        <v>否</v>
      </c>
      <c r="G996" s="162" t="str">
        <f t="shared" si="50"/>
        <v>项</v>
      </c>
    </row>
    <row r="997" ht="36" customHeight="1" spans="1:7">
      <c r="A997" s="439" t="s">
        <v>1835</v>
      </c>
      <c r="B997" s="303" t="s">
        <v>145</v>
      </c>
      <c r="C997" s="344">
        <v>0</v>
      </c>
      <c r="D997" s="344">
        <v>0</v>
      </c>
      <c r="E997" s="316" t="str">
        <f t="shared" si="48"/>
        <v/>
      </c>
      <c r="F997" s="285" t="str">
        <f t="shared" si="49"/>
        <v>否</v>
      </c>
      <c r="G997" s="162" t="str">
        <f t="shared" si="50"/>
        <v>项</v>
      </c>
    </row>
    <row r="998" ht="36" customHeight="1" spans="1:7">
      <c r="A998" s="439" t="s">
        <v>1836</v>
      </c>
      <c r="B998" s="303" t="s">
        <v>1837</v>
      </c>
      <c r="C998" s="344">
        <v>0</v>
      </c>
      <c r="D998" s="344">
        <v>0</v>
      </c>
      <c r="E998" s="316" t="str">
        <f t="shared" si="48"/>
        <v/>
      </c>
      <c r="F998" s="285" t="str">
        <f t="shared" si="49"/>
        <v>否</v>
      </c>
      <c r="G998" s="162" t="str">
        <f t="shared" si="50"/>
        <v>项</v>
      </c>
    </row>
    <row r="999" ht="36" customHeight="1" spans="1:7">
      <c r="A999" s="439" t="s">
        <v>1838</v>
      </c>
      <c r="B999" s="303" t="s">
        <v>1839</v>
      </c>
      <c r="C999" s="344">
        <v>0</v>
      </c>
      <c r="D999" s="344">
        <v>0</v>
      </c>
      <c r="E999" s="316" t="str">
        <f t="shared" si="48"/>
        <v/>
      </c>
      <c r="F999" s="285" t="str">
        <f t="shared" si="49"/>
        <v>否</v>
      </c>
      <c r="G999" s="162" t="str">
        <f t="shared" si="50"/>
        <v>项</v>
      </c>
    </row>
    <row r="1000" ht="36" customHeight="1" spans="1:7">
      <c r="A1000" s="439" t="s">
        <v>1840</v>
      </c>
      <c r="B1000" s="303" t="s">
        <v>1841</v>
      </c>
      <c r="C1000" s="344">
        <v>0</v>
      </c>
      <c r="D1000" s="344">
        <v>0</v>
      </c>
      <c r="E1000" s="316" t="str">
        <f t="shared" si="48"/>
        <v/>
      </c>
      <c r="F1000" s="285" t="str">
        <f t="shared" si="49"/>
        <v>否</v>
      </c>
      <c r="G1000" s="162" t="str">
        <f t="shared" si="50"/>
        <v>项</v>
      </c>
    </row>
    <row r="1001" ht="36" customHeight="1" spans="1:7">
      <c r="A1001" s="439" t="s">
        <v>1842</v>
      </c>
      <c r="B1001" s="303" t="s">
        <v>1843</v>
      </c>
      <c r="C1001" s="344"/>
      <c r="D1001" s="344"/>
      <c r="E1001" s="316" t="str">
        <f t="shared" si="48"/>
        <v/>
      </c>
      <c r="F1001" s="285" t="str">
        <f t="shared" si="49"/>
        <v>否</v>
      </c>
      <c r="G1001" s="162" t="str">
        <f t="shared" si="50"/>
        <v>项</v>
      </c>
    </row>
    <row r="1002" ht="36" customHeight="1" spans="1:7">
      <c r="A1002" s="439" t="s">
        <v>1844</v>
      </c>
      <c r="B1002" s="303" t="s">
        <v>1845</v>
      </c>
      <c r="C1002" s="344"/>
      <c r="D1002" s="344"/>
      <c r="E1002" s="316" t="str">
        <f t="shared" si="48"/>
        <v/>
      </c>
      <c r="F1002" s="285" t="str">
        <f t="shared" si="49"/>
        <v>否</v>
      </c>
      <c r="G1002" s="162" t="str">
        <f t="shared" si="50"/>
        <v>项</v>
      </c>
    </row>
    <row r="1003" ht="36" customHeight="1" spans="1:7">
      <c r="A1003" s="439" t="s">
        <v>1846</v>
      </c>
      <c r="B1003" s="303" t="s">
        <v>1847</v>
      </c>
      <c r="C1003" s="344"/>
      <c r="D1003" s="344"/>
      <c r="E1003" s="316" t="str">
        <f t="shared" si="48"/>
        <v/>
      </c>
      <c r="F1003" s="285" t="str">
        <f t="shared" si="49"/>
        <v>否</v>
      </c>
      <c r="G1003" s="162" t="str">
        <f t="shared" si="50"/>
        <v>项</v>
      </c>
    </row>
    <row r="1004" ht="36" customHeight="1" spans="1:7">
      <c r="A1004" s="438" t="s">
        <v>1848</v>
      </c>
      <c r="B1004" s="301" t="s">
        <v>1849</v>
      </c>
      <c r="C1004" s="328">
        <f>SUM(C1005:C1008)</f>
        <v>0</v>
      </c>
      <c r="D1004" s="328">
        <f>SUM(D1005:D1008)</f>
        <v>0</v>
      </c>
      <c r="E1004" s="316" t="str">
        <f t="shared" si="48"/>
        <v/>
      </c>
      <c r="F1004" s="285" t="str">
        <f t="shared" si="49"/>
        <v>否</v>
      </c>
      <c r="G1004" s="162" t="str">
        <f t="shared" si="50"/>
        <v>款</v>
      </c>
    </row>
    <row r="1005" ht="36" customHeight="1" spans="1:7">
      <c r="A1005" s="439" t="s">
        <v>1850</v>
      </c>
      <c r="B1005" s="303" t="s">
        <v>1851</v>
      </c>
      <c r="C1005" s="344">
        <v>0</v>
      </c>
      <c r="D1005" s="344">
        <v>0</v>
      </c>
      <c r="E1005" s="316" t="str">
        <f t="shared" si="48"/>
        <v/>
      </c>
      <c r="F1005" s="285" t="str">
        <f t="shared" si="49"/>
        <v>否</v>
      </c>
      <c r="G1005" s="162" t="str">
        <f t="shared" si="50"/>
        <v>项</v>
      </c>
    </row>
    <row r="1006" ht="36" customHeight="1" spans="1:7">
      <c r="A1006" s="439" t="s">
        <v>1852</v>
      </c>
      <c r="B1006" s="303" t="s">
        <v>1853</v>
      </c>
      <c r="C1006" s="344">
        <v>0</v>
      </c>
      <c r="D1006" s="344">
        <v>0</v>
      </c>
      <c r="E1006" s="316" t="str">
        <f t="shared" si="48"/>
        <v/>
      </c>
      <c r="F1006" s="285" t="str">
        <f t="shared" si="49"/>
        <v>否</v>
      </c>
      <c r="G1006" s="162" t="str">
        <f t="shared" si="50"/>
        <v>项</v>
      </c>
    </row>
    <row r="1007" ht="36" customHeight="1" spans="1:7">
      <c r="A1007" s="439" t="s">
        <v>1854</v>
      </c>
      <c r="B1007" s="303" t="s">
        <v>1855</v>
      </c>
      <c r="C1007" s="344">
        <v>0</v>
      </c>
      <c r="D1007" s="344">
        <v>0</v>
      </c>
      <c r="E1007" s="316" t="str">
        <f t="shared" si="48"/>
        <v/>
      </c>
      <c r="F1007" s="285" t="str">
        <f t="shared" si="49"/>
        <v>否</v>
      </c>
      <c r="G1007" s="162" t="str">
        <f t="shared" si="50"/>
        <v>项</v>
      </c>
    </row>
    <row r="1008" ht="36" customHeight="1" spans="1:7">
      <c r="A1008" s="439" t="s">
        <v>1856</v>
      </c>
      <c r="B1008" s="303" t="s">
        <v>1857</v>
      </c>
      <c r="C1008" s="344">
        <v>0</v>
      </c>
      <c r="D1008" s="344">
        <v>0</v>
      </c>
      <c r="E1008" s="316" t="str">
        <f t="shared" si="48"/>
        <v/>
      </c>
      <c r="F1008" s="285" t="str">
        <f t="shared" si="49"/>
        <v>否</v>
      </c>
      <c r="G1008" s="162" t="str">
        <f t="shared" si="50"/>
        <v>项</v>
      </c>
    </row>
    <row r="1009" ht="36" customHeight="1" spans="1:7">
      <c r="A1009" s="438" t="s">
        <v>1858</v>
      </c>
      <c r="B1009" s="301" t="s">
        <v>1859</v>
      </c>
      <c r="C1009" s="306">
        <v>29</v>
      </c>
      <c r="D1009" s="306">
        <v>59</v>
      </c>
      <c r="E1009" s="316">
        <f t="shared" si="48"/>
        <v>1.034</v>
      </c>
      <c r="F1009" s="285" t="str">
        <f t="shared" si="49"/>
        <v>是</v>
      </c>
      <c r="G1009" s="162" t="str">
        <f t="shared" si="50"/>
        <v>款</v>
      </c>
    </row>
    <row r="1010" ht="36" customHeight="1" spans="1:7">
      <c r="A1010" s="439" t="s">
        <v>1860</v>
      </c>
      <c r="B1010" s="303" t="s">
        <v>141</v>
      </c>
      <c r="C1010" s="306">
        <v>29</v>
      </c>
      <c r="D1010" s="306">
        <v>59</v>
      </c>
      <c r="E1010" s="316">
        <f t="shared" si="48"/>
        <v>1.034</v>
      </c>
      <c r="F1010" s="285" t="str">
        <f t="shared" si="49"/>
        <v>是</v>
      </c>
      <c r="G1010" s="162" t="str">
        <f t="shared" si="50"/>
        <v>项</v>
      </c>
    </row>
    <row r="1011" ht="36" customHeight="1" spans="1:7">
      <c r="A1011" s="439" t="s">
        <v>1861</v>
      </c>
      <c r="B1011" s="303" t="s">
        <v>143</v>
      </c>
      <c r="C1011" s="306">
        <v>0</v>
      </c>
      <c r="D1011" s="306">
        <v>0</v>
      </c>
      <c r="E1011" s="316" t="str">
        <f t="shared" si="48"/>
        <v/>
      </c>
      <c r="F1011" s="285" t="str">
        <f t="shared" si="49"/>
        <v>否</v>
      </c>
      <c r="G1011" s="162" t="str">
        <f t="shared" si="50"/>
        <v>项</v>
      </c>
    </row>
    <row r="1012" ht="36" customHeight="1" spans="1:7">
      <c r="A1012" s="439" t="s">
        <v>1862</v>
      </c>
      <c r="B1012" s="303" t="s">
        <v>145</v>
      </c>
      <c r="C1012" s="344">
        <v>0</v>
      </c>
      <c r="D1012" s="344">
        <v>0</v>
      </c>
      <c r="E1012" s="316" t="str">
        <f t="shared" si="48"/>
        <v/>
      </c>
      <c r="F1012" s="285" t="str">
        <f t="shared" si="49"/>
        <v>否</v>
      </c>
      <c r="G1012" s="162" t="str">
        <f t="shared" si="50"/>
        <v>项</v>
      </c>
    </row>
    <row r="1013" ht="36" customHeight="1" spans="1:7">
      <c r="A1013" s="439" t="s">
        <v>1863</v>
      </c>
      <c r="B1013" s="303" t="s">
        <v>1828</v>
      </c>
      <c r="C1013" s="344">
        <v>0</v>
      </c>
      <c r="D1013" s="344">
        <v>0</v>
      </c>
      <c r="E1013" s="316" t="str">
        <f t="shared" si="48"/>
        <v/>
      </c>
      <c r="F1013" s="285" t="str">
        <f t="shared" si="49"/>
        <v>否</v>
      </c>
      <c r="G1013" s="162" t="str">
        <f t="shared" si="50"/>
        <v>项</v>
      </c>
    </row>
    <row r="1014" ht="36" customHeight="1" spans="1:7">
      <c r="A1014" s="439" t="s">
        <v>1864</v>
      </c>
      <c r="B1014" s="303" t="s">
        <v>1865</v>
      </c>
      <c r="C1014" s="344">
        <v>0</v>
      </c>
      <c r="D1014" s="344">
        <v>0</v>
      </c>
      <c r="E1014" s="316" t="str">
        <f t="shared" si="48"/>
        <v/>
      </c>
      <c r="F1014" s="285" t="str">
        <f t="shared" si="49"/>
        <v>否</v>
      </c>
      <c r="G1014" s="162" t="str">
        <f t="shared" si="50"/>
        <v>项</v>
      </c>
    </row>
    <row r="1015" ht="36" customHeight="1" spans="1:7">
      <c r="A1015" s="439" t="s">
        <v>1866</v>
      </c>
      <c r="B1015" s="303" t="s">
        <v>1867</v>
      </c>
      <c r="C1015" s="344">
        <v>0</v>
      </c>
      <c r="D1015" s="344">
        <v>0</v>
      </c>
      <c r="E1015" s="316" t="str">
        <f t="shared" si="48"/>
        <v/>
      </c>
      <c r="F1015" s="285" t="str">
        <f t="shared" si="49"/>
        <v>否</v>
      </c>
      <c r="G1015" s="162" t="str">
        <f t="shared" si="50"/>
        <v>项</v>
      </c>
    </row>
    <row r="1016" ht="36" customHeight="1" spans="1:7">
      <c r="A1016" s="438" t="s">
        <v>1868</v>
      </c>
      <c r="B1016" s="301" t="s">
        <v>1869</v>
      </c>
      <c r="C1016" s="328">
        <f>SUM(C1017:C1020)</f>
        <v>0</v>
      </c>
      <c r="D1016" s="328">
        <f>SUM(D1017:D1020)</f>
        <v>0</v>
      </c>
      <c r="E1016" s="316" t="str">
        <f t="shared" si="48"/>
        <v/>
      </c>
      <c r="F1016" s="285" t="str">
        <f t="shared" si="49"/>
        <v>否</v>
      </c>
      <c r="G1016" s="162" t="str">
        <f t="shared" si="50"/>
        <v>款</v>
      </c>
    </row>
    <row r="1017" ht="36" customHeight="1" spans="1:7">
      <c r="A1017" s="439" t="s">
        <v>1870</v>
      </c>
      <c r="B1017" s="303" t="s">
        <v>1871</v>
      </c>
      <c r="C1017" s="344">
        <v>0</v>
      </c>
      <c r="D1017" s="344">
        <v>0</v>
      </c>
      <c r="E1017" s="316" t="str">
        <f t="shared" si="48"/>
        <v/>
      </c>
      <c r="F1017" s="285" t="str">
        <f t="shared" si="49"/>
        <v>否</v>
      </c>
      <c r="G1017" s="162" t="str">
        <f t="shared" si="50"/>
        <v>项</v>
      </c>
    </row>
    <row r="1018" ht="36" customHeight="1" spans="1:7">
      <c r="A1018" s="439" t="s">
        <v>1872</v>
      </c>
      <c r="B1018" s="303" t="s">
        <v>1873</v>
      </c>
      <c r="C1018" s="344">
        <v>0</v>
      </c>
      <c r="D1018" s="344">
        <v>0</v>
      </c>
      <c r="E1018" s="316" t="str">
        <f t="shared" si="48"/>
        <v/>
      </c>
      <c r="F1018" s="285" t="str">
        <f t="shared" si="49"/>
        <v>否</v>
      </c>
      <c r="G1018" s="162" t="str">
        <f t="shared" si="50"/>
        <v>项</v>
      </c>
    </row>
    <row r="1019" ht="36" customHeight="1" spans="1:7">
      <c r="A1019" s="439" t="s">
        <v>1874</v>
      </c>
      <c r="B1019" s="303" t="s">
        <v>1875</v>
      </c>
      <c r="C1019" s="344">
        <v>0</v>
      </c>
      <c r="D1019" s="344">
        <v>0</v>
      </c>
      <c r="E1019" s="316" t="str">
        <f t="shared" si="48"/>
        <v/>
      </c>
      <c r="F1019" s="285" t="str">
        <f t="shared" si="49"/>
        <v>否</v>
      </c>
      <c r="G1019" s="162" t="str">
        <f t="shared" si="50"/>
        <v>项</v>
      </c>
    </row>
    <row r="1020" ht="36" customHeight="1" spans="1:7">
      <c r="A1020" s="439" t="s">
        <v>1876</v>
      </c>
      <c r="B1020" s="303" t="s">
        <v>1877</v>
      </c>
      <c r="C1020" s="344">
        <v>0</v>
      </c>
      <c r="D1020" s="344">
        <v>0</v>
      </c>
      <c r="E1020" s="316" t="str">
        <f t="shared" si="48"/>
        <v/>
      </c>
      <c r="F1020" s="285" t="str">
        <f t="shared" si="49"/>
        <v>否</v>
      </c>
      <c r="G1020" s="162" t="str">
        <f t="shared" si="50"/>
        <v>项</v>
      </c>
    </row>
    <row r="1021" ht="36" customHeight="1" spans="1:7">
      <c r="A1021" s="438" t="s">
        <v>1878</v>
      </c>
      <c r="B1021" s="301" t="s">
        <v>1879</v>
      </c>
      <c r="C1021" s="306">
        <v>108</v>
      </c>
      <c r="D1021" s="306">
        <v>1333</v>
      </c>
      <c r="E1021" s="316">
        <f t="shared" si="48"/>
        <v>11.343</v>
      </c>
      <c r="F1021" s="285" t="str">
        <f t="shared" si="49"/>
        <v>是</v>
      </c>
      <c r="G1021" s="162" t="str">
        <f t="shared" si="50"/>
        <v>款</v>
      </c>
    </row>
    <row r="1022" ht="36" customHeight="1" spans="1:7">
      <c r="A1022" s="439" t="s">
        <v>1880</v>
      </c>
      <c r="B1022" s="303" t="s">
        <v>1881</v>
      </c>
      <c r="C1022" s="306">
        <v>0</v>
      </c>
      <c r="D1022" s="306">
        <v>0</v>
      </c>
      <c r="E1022" s="316" t="str">
        <f t="shared" si="48"/>
        <v/>
      </c>
      <c r="F1022" s="285" t="str">
        <f t="shared" si="49"/>
        <v>否</v>
      </c>
      <c r="G1022" s="162" t="str">
        <f t="shared" si="50"/>
        <v>项</v>
      </c>
    </row>
    <row r="1023" ht="36" customHeight="1" spans="1:7">
      <c r="A1023" s="439" t="s">
        <v>1882</v>
      </c>
      <c r="B1023" s="303" t="s">
        <v>1883</v>
      </c>
      <c r="C1023" s="306">
        <v>108</v>
      </c>
      <c r="D1023" s="306">
        <v>1333</v>
      </c>
      <c r="E1023" s="316">
        <f t="shared" si="48"/>
        <v>11.343</v>
      </c>
      <c r="F1023" s="285" t="str">
        <f t="shared" si="49"/>
        <v>是</v>
      </c>
      <c r="G1023" s="162" t="str">
        <f t="shared" si="50"/>
        <v>项</v>
      </c>
    </row>
    <row r="1024" ht="36" customHeight="1" spans="1:7">
      <c r="A1024" s="443" t="s">
        <v>1884</v>
      </c>
      <c r="B1024" s="444" t="s">
        <v>521</v>
      </c>
      <c r="C1024" s="306">
        <v>0</v>
      </c>
      <c r="D1024" s="306">
        <v>0</v>
      </c>
      <c r="E1024" s="316" t="str">
        <f t="shared" si="48"/>
        <v/>
      </c>
      <c r="F1024" s="285" t="str">
        <f t="shared" si="49"/>
        <v>否</v>
      </c>
      <c r="G1024" s="162" t="str">
        <f t="shared" si="50"/>
        <v>项</v>
      </c>
    </row>
    <row r="1025" ht="36" customHeight="1" spans="1:7">
      <c r="A1025" s="438" t="s">
        <v>97</v>
      </c>
      <c r="B1025" s="301" t="s">
        <v>98</v>
      </c>
      <c r="C1025" s="306">
        <v>6946</v>
      </c>
      <c r="D1025" s="306">
        <v>1131</v>
      </c>
      <c r="E1025" s="316">
        <f t="shared" si="48"/>
        <v>-0.837</v>
      </c>
      <c r="F1025" s="285" t="str">
        <f t="shared" si="49"/>
        <v>是</v>
      </c>
      <c r="G1025" s="162" t="str">
        <f t="shared" si="50"/>
        <v>类</v>
      </c>
    </row>
    <row r="1026" ht="36" customHeight="1" spans="1:7">
      <c r="A1026" s="438" t="s">
        <v>1885</v>
      </c>
      <c r="B1026" s="301" t="s">
        <v>1886</v>
      </c>
      <c r="C1026" s="328"/>
      <c r="D1026" s="328"/>
      <c r="E1026" s="316" t="str">
        <f t="shared" si="48"/>
        <v/>
      </c>
      <c r="F1026" s="285" t="str">
        <f t="shared" si="49"/>
        <v>否</v>
      </c>
      <c r="G1026" s="162" t="str">
        <f t="shared" si="50"/>
        <v>款</v>
      </c>
    </row>
    <row r="1027" ht="36" customHeight="1" spans="1:7">
      <c r="A1027" s="439" t="s">
        <v>1887</v>
      </c>
      <c r="B1027" s="303" t="s">
        <v>141</v>
      </c>
      <c r="C1027" s="344"/>
      <c r="D1027" s="344"/>
      <c r="E1027" s="316" t="str">
        <f t="shared" si="48"/>
        <v/>
      </c>
      <c r="F1027" s="285" t="str">
        <f t="shared" si="49"/>
        <v>否</v>
      </c>
      <c r="G1027" s="162" t="str">
        <f t="shared" si="50"/>
        <v>项</v>
      </c>
    </row>
    <row r="1028" ht="36" customHeight="1" spans="1:7">
      <c r="A1028" s="439" t="s">
        <v>1888</v>
      </c>
      <c r="B1028" s="303" t="s">
        <v>143</v>
      </c>
      <c r="C1028" s="344">
        <v>0</v>
      </c>
      <c r="D1028" s="344">
        <v>0</v>
      </c>
      <c r="E1028" s="316" t="str">
        <f t="shared" ref="E1028:E1091" si="51">IF(C1028&gt;0,D1028/C1028-1,IF(C1028&lt;0,-(D1028/C1028-1),""))</f>
        <v/>
      </c>
      <c r="F1028" s="285" t="str">
        <f t="shared" ref="F1028:F1091" si="52">IF(LEN(A1028)=3,"是",IF(B1028&lt;&gt;"",IF(SUM(C1028:D1028)&lt;&gt;0,"是","否"),"是"))</f>
        <v>否</v>
      </c>
      <c r="G1028" s="162" t="str">
        <f t="shared" ref="G1028:G1091" si="53">IF(LEN(A1028)=3,"类",IF(LEN(A1028)=5,"款","项"))</f>
        <v>项</v>
      </c>
    </row>
    <row r="1029" ht="36" customHeight="1" spans="1:7">
      <c r="A1029" s="439" t="s">
        <v>1889</v>
      </c>
      <c r="B1029" s="303" t="s">
        <v>145</v>
      </c>
      <c r="C1029" s="344">
        <v>0</v>
      </c>
      <c r="D1029" s="344">
        <v>0</v>
      </c>
      <c r="E1029" s="316" t="str">
        <f t="shared" si="51"/>
        <v/>
      </c>
      <c r="F1029" s="285" t="str">
        <f t="shared" si="52"/>
        <v>否</v>
      </c>
      <c r="G1029" s="162" t="str">
        <f t="shared" si="53"/>
        <v>项</v>
      </c>
    </row>
    <row r="1030" ht="36" customHeight="1" spans="1:7">
      <c r="A1030" s="439" t="s">
        <v>1890</v>
      </c>
      <c r="B1030" s="303" t="s">
        <v>1891</v>
      </c>
      <c r="C1030" s="344"/>
      <c r="D1030" s="344"/>
      <c r="E1030" s="316" t="str">
        <f t="shared" si="51"/>
        <v/>
      </c>
      <c r="F1030" s="285" t="str">
        <f t="shared" si="52"/>
        <v>否</v>
      </c>
      <c r="G1030" s="162" t="str">
        <f t="shared" si="53"/>
        <v>项</v>
      </c>
    </row>
    <row r="1031" ht="36" customHeight="1" spans="1:7">
      <c r="A1031" s="439" t="s">
        <v>1892</v>
      </c>
      <c r="B1031" s="303" t="s">
        <v>1893</v>
      </c>
      <c r="C1031" s="344">
        <v>0</v>
      </c>
      <c r="D1031" s="344">
        <v>0</v>
      </c>
      <c r="E1031" s="316" t="str">
        <f t="shared" si="51"/>
        <v/>
      </c>
      <c r="F1031" s="285" t="str">
        <f t="shared" si="52"/>
        <v>否</v>
      </c>
      <c r="G1031" s="162" t="str">
        <f t="shared" si="53"/>
        <v>项</v>
      </c>
    </row>
    <row r="1032" ht="36" customHeight="1" spans="1:7">
      <c r="A1032" s="439" t="s">
        <v>1894</v>
      </c>
      <c r="B1032" s="303" t="s">
        <v>1895</v>
      </c>
      <c r="C1032" s="344">
        <v>0</v>
      </c>
      <c r="D1032" s="344">
        <v>0</v>
      </c>
      <c r="E1032" s="316" t="str">
        <f t="shared" si="51"/>
        <v/>
      </c>
      <c r="F1032" s="285" t="str">
        <f t="shared" si="52"/>
        <v>否</v>
      </c>
      <c r="G1032" s="162" t="str">
        <f t="shared" si="53"/>
        <v>项</v>
      </c>
    </row>
    <row r="1033" ht="36" customHeight="1" spans="1:7">
      <c r="A1033" s="439" t="s">
        <v>1896</v>
      </c>
      <c r="B1033" s="303" t="s">
        <v>1897</v>
      </c>
      <c r="C1033" s="344"/>
      <c r="D1033" s="344"/>
      <c r="E1033" s="316" t="str">
        <f t="shared" si="51"/>
        <v/>
      </c>
      <c r="F1033" s="285" t="str">
        <f t="shared" si="52"/>
        <v>否</v>
      </c>
      <c r="G1033" s="162" t="str">
        <f t="shared" si="53"/>
        <v>项</v>
      </c>
    </row>
    <row r="1034" ht="36" customHeight="1" spans="1:7">
      <c r="A1034" s="439" t="s">
        <v>1898</v>
      </c>
      <c r="B1034" s="303" t="s">
        <v>1899</v>
      </c>
      <c r="C1034" s="344">
        <v>0</v>
      </c>
      <c r="D1034" s="344">
        <v>0</v>
      </c>
      <c r="E1034" s="316" t="str">
        <f t="shared" si="51"/>
        <v/>
      </c>
      <c r="F1034" s="285" t="str">
        <f t="shared" si="52"/>
        <v>否</v>
      </c>
      <c r="G1034" s="162" t="str">
        <f t="shared" si="53"/>
        <v>项</v>
      </c>
    </row>
    <row r="1035" ht="36" customHeight="1" spans="1:7">
      <c r="A1035" s="439" t="s">
        <v>1900</v>
      </c>
      <c r="B1035" s="303" t="s">
        <v>1901</v>
      </c>
      <c r="C1035" s="344"/>
      <c r="D1035" s="344"/>
      <c r="E1035" s="316" t="str">
        <f t="shared" si="51"/>
        <v/>
      </c>
      <c r="F1035" s="285" t="str">
        <f t="shared" si="52"/>
        <v>否</v>
      </c>
      <c r="G1035" s="162" t="str">
        <f t="shared" si="53"/>
        <v>项</v>
      </c>
    </row>
    <row r="1036" ht="36" customHeight="1" spans="1:7">
      <c r="A1036" s="438" t="s">
        <v>1902</v>
      </c>
      <c r="B1036" s="301" t="s">
        <v>1903</v>
      </c>
      <c r="C1036" s="328"/>
      <c r="D1036" s="328"/>
      <c r="E1036" s="316" t="str">
        <f t="shared" si="51"/>
        <v/>
      </c>
      <c r="F1036" s="285" t="str">
        <f t="shared" si="52"/>
        <v>否</v>
      </c>
      <c r="G1036" s="162" t="str">
        <f t="shared" si="53"/>
        <v>款</v>
      </c>
    </row>
    <row r="1037" ht="36" customHeight="1" spans="1:7">
      <c r="A1037" s="439" t="s">
        <v>1904</v>
      </c>
      <c r="B1037" s="303" t="s">
        <v>141</v>
      </c>
      <c r="C1037" s="344"/>
      <c r="D1037" s="344"/>
      <c r="E1037" s="316" t="str">
        <f t="shared" si="51"/>
        <v/>
      </c>
      <c r="F1037" s="285" t="str">
        <f t="shared" si="52"/>
        <v>否</v>
      </c>
      <c r="G1037" s="162" t="str">
        <f t="shared" si="53"/>
        <v>项</v>
      </c>
    </row>
    <row r="1038" ht="36" customHeight="1" spans="1:7">
      <c r="A1038" s="439" t="s">
        <v>1905</v>
      </c>
      <c r="B1038" s="303" t="s">
        <v>143</v>
      </c>
      <c r="C1038" s="344">
        <v>0</v>
      </c>
      <c r="D1038" s="344">
        <v>0</v>
      </c>
      <c r="E1038" s="316" t="str">
        <f t="shared" si="51"/>
        <v/>
      </c>
      <c r="F1038" s="285" t="str">
        <f t="shared" si="52"/>
        <v>否</v>
      </c>
      <c r="G1038" s="162" t="str">
        <f t="shared" si="53"/>
        <v>项</v>
      </c>
    </row>
    <row r="1039" ht="36" customHeight="1" spans="1:7">
      <c r="A1039" s="439" t="s">
        <v>1906</v>
      </c>
      <c r="B1039" s="303" t="s">
        <v>145</v>
      </c>
      <c r="C1039" s="344"/>
      <c r="D1039" s="344"/>
      <c r="E1039" s="316" t="str">
        <f t="shared" si="51"/>
        <v/>
      </c>
      <c r="F1039" s="285" t="str">
        <f t="shared" si="52"/>
        <v>否</v>
      </c>
      <c r="G1039" s="162" t="str">
        <f t="shared" si="53"/>
        <v>项</v>
      </c>
    </row>
    <row r="1040" ht="36" customHeight="1" spans="1:7">
      <c r="A1040" s="439" t="s">
        <v>1907</v>
      </c>
      <c r="B1040" s="303" t="s">
        <v>1908</v>
      </c>
      <c r="C1040" s="344"/>
      <c r="D1040" s="344"/>
      <c r="E1040" s="316" t="str">
        <f t="shared" si="51"/>
        <v/>
      </c>
      <c r="F1040" s="285" t="str">
        <f t="shared" si="52"/>
        <v>否</v>
      </c>
      <c r="G1040" s="162" t="str">
        <f t="shared" si="53"/>
        <v>项</v>
      </c>
    </row>
    <row r="1041" ht="36" customHeight="1" spans="1:7">
      <c r="A1041" s="439" t="s">
        <v>1909</v>
      </c>
      <c r="B1041" s="303" t="s">
        <v>1910</v>
      </c>
      <c r="C1041" s="344"/>
      <c r="D1041" s="344"/>
      <c r="E1041" s="316" t="str">
        <f t="shared" si="51"/>
        <v/>
      </c>
      <c r="F1041" s="285" t="str">
        <f t="shared" si="52"/>
        <v>否</v>
      </c>
      <c r="G1041" s="162" t="str">
        <f t="shared" si="53"/>
        <v>项</v>
      </c>
    </row>
    <row r="1042" ht="36" customHeight="1" spans="1:7">
      <c r="A1042" s="439" t="s">
        <v>1911</v>
      </c>
      <c r="B1042" s="303" t="s">
        <v>1912</v>
      </c>
      <c r="C1042" s="344">
        <v>0</v>
      </c>
      <c r="D1042" s="344">
        <v>0</v>
      </c>
      <c r="E1042" s="316" t="str">
        <f t="shared" si="51"/>
        <v/>
      </c>
      <c r="F1042" s="285" t="str">
        <f t="shared" si="52"/>
        <v>否</v>
      </c>
      <c r="G1042" s="162" t="str">
        <f t="shared" si="53"/>
        <v>项</v>
      </c>
    </row>
    <row r="1043" ht="36" customHeight="1" spans="1:7">
      <c r="A1043" s="439" t="s">
        <v>1913</v>
      </c>
      <c r="B1043" s="303" t="s">
        <v>1914</v>
      </c>
      <c r="C1043" s="344"/>
      <c r="D1043" s="344"/>
      <c r="E1043" s="316" t="str">
        <f t="shared" si="51"/>
        <v/>
      </c>
      <c r="F1043" s="285" t="str">
        <f t="shared" si="52"/>
        <v>否</v>
      </c>
      <c r="G1043" s="162" t="str">
        <f t="shared" si="53"/>
        <v>项</v>
      </c>
    </row>
    <row r="1044" ht="36" customHeight="1" spans="1:7">
      <c r="A1044" s="439" t="s">
        <v>1915</v>
      </c>
      <c r="B1044" s="303" t="s">
        <v>1916</v>
      </c>
      <c r="C1044" s="344">
        <v>0</v>
      </c>
      <c r="D1044" s="344">
        <v>0</v>
      </c>
      <c r="E1044" s="316" t="str">
        <f t="shared" si="51"/>
        <v/>
      </c>
      <c r="F1044" s="285" t="str">
        <f t="shared" si="52"/>
        <v>否</v>
      </c>
      <c r="G1044" s="162" t="str">
        <f t="shared" si="53"/>
        <v>项</v>
      </c>
    </row>
    <row r="1045" ht="36" customHeight="1" spans="1:7">
      <c r="A1045" s="439" t="s">
        <v>1917</v>
      </c>
      <c r="B1045" s="303" t="s">
        <v>1918</v>
      </c>
      <c r="C1045" s="344">
        <v>0</v>
      </c>
      <c r="D1045" s="344">
        <v>0</v>
      </c>
      <c r="E1045" s="316" t="str">
        <f t="shared" si="51"/>
        <v/>
      </c>
      <c r="F1045" s="285" t="str">
        <f t="shared" si="52"/>
        <v>否</v>
      </c>
      <c r="G1045" s="162" t="str">
        <f t="shared" si="53"/>
        <v>项</v>
      </c>
    </row>
    <row r="1046" ht="36" customHeight="1" spans="1:7">
      <c r="A1046" s="439" t="s">
        <v>1919</v>
      </c>
      <c r="B1046" s="303" t="s">
        <v>1920</v>
      </c>
      <c r="C1046" s="344">
        <v>0</v>
      </c>
      <c r="D1046" s="344">
        <v>0</v>
      </c>
      <c r="E1046" s="316" t="str">
        <f t="shared" si="51"/>
        <v/>
      </c>
      <c r="F1046" s="285" t="str">
        <f t="shared" si="52"/>
        <v>否</v>
      </c>
      <c r="G1046" s="162" t="str">
        <f t="shared" si="53"/>
        <v>项</v>
      </c>
    </row>
    <row r="1047" ht="36" customHeight="1" spans="1:7">
      <c r="A1047" s="439" t="s">
        <v>1921</v>
      </c>
      <c r="B1047" s="303" t="s">
        <v>1922</v>
      </c>
      <c r="C1047" s="344">
        <v>0</v>
      </c>
      <c r="D1047" s="344">
        <v>0</v>
      </c>
      <c r="E1047" s="316" t="str">
        <f t="shared" si="51"/>
        <v/>
      </c>
      <c r="F1047" s="285" t="str">
        <f t="shared" si="52"/>
        <v>否</v>
      </c>
      <c r="G1047" s="162" t="str">
        <f t="shared" si="53"/>
        <v>项</v>
      </c>
    </row>
    <row r="1048" ht="36" customHeight="1" spans="1:7">
      <c r="A1048" s="439" t="s">
        <v>1923</v>
      </c>
      <c r="B1048" s="303" t="s">
        <v>1924</v>
      </c>
      <c r="C1048" s="344">
        <v>0</v>
      </c>
      <c r="D1048" s="344">
        <v>0</v>
      </c>
      <c r="E1048" s="316" t="str">
        <f t="shared" si="51"/>
        <v/>
      </c>
      <c r="F1048" s="285" t="str">
        <f t="shared" si="52"/>
        <v>否</v>
      </c>
      <c r="G1048" s="162" t="str">
        <f t="shared" si="53"/>
        <v>项</v>
      </c>
    </row>
    <row r="1049" ht="36" customHeight="1" spans="1:7">
      <c r="A1049" s="439" t="s">
        <v>1925</v>
      </c>
      <c r="B1049" s="303" t="s">
        <v>1926</v>
      </c>
      <c r="C1049" s="344">
        <v>0</v>
      </c>
      <c r="D1049" s="344">
        <v>0</v>
      </c>
      <c r="E1049" s="316" t="str">
        <f t="shared" si="51"/>
        <v/>
      </c>
      <c r="F1049" s="285" t="str">
        <f t="shared" si="52"/>
        <v>否</v>
      </c>
      <c r="G1049" s="162" t="str">
        <f t="shared" si="53"/>
        <v>项</v>
      </c>
    </row>
    <row r="1050" ht="36" customHeight="1" spans="1:7">
      <c r="A1050" s="439" t="s">
        <v>1927</v>
      </c>
      <c r="B1050" s="303" t="s">
        <v>1928</v>
      </c>
      <c r="C1050" s="344">
        <v>0</v>
      </c>
      <c r="D1050" s="344">
        <v>0</v>
      </c>
      <c r="E1050" s="316" t="str">
        <f t="shared" si="51"/>
        <v/>
      </c>
      <c r="F1050" s="285" t="str">
        <f t="shared" si="52"/>
        <v>否</v>
      </c>
      <c r="G1050" s="162" t="str">
        <f t="shared" si="53"/>
        <v>项</v>
      </c>
    </row>
    <row r="1051" ht="36" customHeight="1" spans="1:7">
      <c r="A1051" s="439" t="s">
        <v>1929</v>
      </c>
      <c r="B1051" s="303" t="s">
        <v>1930</v>
      </c>
      <c r="C1051" s="344"/>
      <c r="D1051" s="344"/>
      <c r="E1051" s="316" t="str">
        <f t="shared" si="51"/>
        <v/>
      </c>
      <c r="F1051" s="285" t="str">
        <f t="shared" si="52"/>
        <v>否</v>
      </c>
      <c r="G1051" s="162" t="str">
        <f t="shared" si="53"/>
        <v>项</v>
      </c>
    </row>
    <row r="1052" ht="36" customHeight="1" spans="1:7">
      <c r="A1052" s="438" t="s">
        <v>1931</v>
      </c>
      <c r="B1052" s="301" t="s">
        <v>1932</v>
      </c>
      <c r="C1052" s="328"/>
      <c r="D1052" s="328"/>
      <c r="E1052" s="316" t="str">
        <f t="shared" si="51"/>
        <v/>
      </c>
      <c r="F1052" s="285" t="str">
        <f t="shared" si="52"/>
        <v>否</v>
      </c>
      <c r="G1052" s="162" t="str">
        <f t="shared" si="53"/>
        <v>款</v>
      </c>
    </row>
    <row r="1053" ht="36" customHeight="1" spans="1:7">
      <c r="A1053" s="439" t="s">
        <v>1933</v>
      </c>
      <c r="B1053" s="303" t="s">
        <v>141</v>
      </c>
      <c r="C1053" s="344"/>
      <c r="D1053" s="344"/>
      <c r="E1053" s="316" t="str">
        <f t="shared" si="51"/>
        <v/>
      </c>
      <c r="F1053" s="285" t="str">
        <f t="shared" si="52"/>
        <v>否</v>
      </c>
      <c r="G1053" s="162" t="str">
        <f t="shared" si="53"/>
        <v>项</v>
      </c>
    </row>
    <row r="1054" ht="36" customHeight="1" spans="1:7">
      <c r="A1054" s="439" t="s">
        <v>1934</v>
      </c>
      <c r="B1054" s="303" t="s">
        <v>143</v>
      </c>
      <c r="C1054" s="344">
        <v>0</v>
      </c>
      <c r="D1054" s="344">
        <v>0</v>
      </c>
      <c r="E1054" s="316" t="str">
        <f t="shared" si="51"/>
        <v/>
      </c>
      <c r="F1054" s="285" t="str">
        <f t="shared" si="52"/>
        <v>否</v>
      </c>
      <c r="G1054" s="162" t="str">
        <f t="shared" si="53"/>
        <v>项</v>
      </c>
    </row>
    <row r="1055" ht="36" customHeight="1" spans="1:7">
      <c r="A1055" s="439" t="s">
        <v>1935</v>
      </c>
      <c r="B1055" s="303" t="s">
        <v>145</v>
      </c>
      <c r="C1055" s="344">
        <v>0</v>
      </c>
      <c r="D1055" s="344">
        <v>0</v>
      </c>
      <c r="E1055" s="316" t="str">
        <f t="shared" si="51"/>
        <v/>
      </c>
      <c r="F1055" s="285" t="str">
        <f t="shared" si="52"/>
        <v>否</v>
      </c>
      <c r="G1055" s="162" t="str">
        <f t="shared" si="53"/>
        <v>项</v>
      </c>
    </row>
    <row r="1056" ht="36" customHeight="1" spans="1:7">
      <c r="A1056" s="439" t="s">
        <v>1936</v>
      </c>
      <c r="B1056" s="303" t="s">
        <v>1937</v>
      </c>
      <c r="C1056" s="344">
        <v>0</v>
      </c>
      <c r="D1056" s="344">
        <v>0</v>
      </c>
      <c r="E1056" s="316" t="str">
        <f t="shared" si="51"/>
        <v/>
      </c>
      <c r="F1056" s="285" t="str">
        <f t="shared" si="52"/>
        <v>否</v>
      </c>
      <c r="G1056" s="162" t="str">
        <f t="shared" si="53"/>
        <v>项</v>
      </c>
    </row>
    <row r="1057" ht="36" customHeight="1" spans="1:7">
      <c r="A1057" s="438" t="s">
        <v>1938</v>
      </c>
      <c r="B1057" s="301" t="s">
        <v>1939</v>
      </c>
      <c r="C1057" s="306">
        <v>1682</v>
      </c>
      <c r="D1057" s="306">
        <v>760</v>
      </c>
      <c r="E1057" s="316">
        <f t="shared" si="51"/>
        <v>-0.548</v>
      </c>
      <c r="F1057" s="285" t="str">
        <f t="shared" si="52"/>
        <v>是</v>
      </c>
      <c r="G1057" s="162" t="str">
        <f t="shared" si="53"/>
        <v>款</v>
      </c>
    </row>
    <row r="1058" ht="36" customHeight="1" spans="1:7">
      <c r="A1058" s="439" t="s">
        <v>1940</v>
      </c>
      <c r="B1058" s="303" t="s">
        <v>141</v>
      </c>
      <c r="C1058" s="344"/>
      <c r="D1058" s="344"/>
      <c r="E1058" s="316" t="str">
        <f t="shared" si="51"/>
        <v/>
      </c>
      <c r="F1058" s="285" t="str">
        <f t="shared" si="52"/>
        <v>否</v>
      </c>
      <c r="G1058" s="162" t="str">
        <f t="shared" si="53"/>
        <v>项</v>
      </c>
    </row>
    <row r="1059" ht="36" customHeight="1" spans="1:7">
      <c r="A1059" s="439" t="s">
        <v>1941</v>
      </c>
      <c r="B1059" s="303" t="s">
        <v>143</v>
      </c>
      <c r="C1059" s="344">
        <v>0</v>
      </c>
      <c r="D1059" s="344">
        <v>0</v>
      </c>
      <c r="E1059" s="316" t="str">
        <f t="shared" si="51"/>
        <v/>
      </c>
      <c r="F1059" s="285" t="str">
        <f t="shared" si="52"/>
        <v>否</v>
      </c>
      <c r="G1059" s="162" t="str">
        <f t="shared" si="53"/>
        <v>项</v>
      </c>
    </row>
    <row r="1060" ht="36" customHeight="1" spans="1:7">
      <c r="A1060" s="439" t="s">
        <v>1942</v>
      </c>
      <c r="B1060" s="303" t="s">
        <v>145</v>
      </c>
      <c r="C1060" s="344"/>
      <c r="D1060" s="344"/>
      <c r="E1060" s="316" t="str">
        <f t="shared" si="51"/>
        <v/>
      </c>
      <c r="F1060" s="285" t="str">
        <f t="shared" si="52"/>
        <v>否</v>
      </c>
      <c r="G1060" s="162" t="str">
        <f t="shared" si="53"/>
        <v>项</v>
      </c>
    </row>
    <row r="1061" ht="36" customHeight="1" spans="1:7">
      <c r="A1061" s="439" t="s">
        <v>1943</v>
      </c>
      <c r="B1061" s="303" t="s">
        <v>1944</v>
      </c>
      <c r="C1061" s="344">
        <v>0</v>
      </c>
      <c r="D1061" s="344">
        <v>0</v>
      </c>
      <c r="E1061" s="316" t="str">
        <f t="shared" si="51"/>
        <v/>
      </c>
      <c r="F1061" s="285" t="str">
        <f t="shared" si="52"/>
        <v>否</v>
      </c>
      <c r="G1061" s="162" t="str">
        <f t="shared" si="53"/>
        <v>项</v>
      </c>
    </row>
    <row r="1062" ht="36" customHeight="1" spans="1:7">
      <c r="A1062" s="439" t="s">
        <v>1945</v>
      </c>
      <c r="B1062" s="303" t="s">
        <v>1946</v>
      </c>
      <c r="C1062" s="344">
        <v>0</v>
      </c>
      <c r="D1062" s="344">
        <v>0</v>
      </c>
      <c r="E1062" s="316" t="str">
        <f t="shared" si="51"/>
        <v/>
      </c>
      <c r="F1062" s="285" t="str">
        <f t="shared" si="52"/>
        <v>否</v>
      </c>
      <c r="G1062" s="162" t="str">
        <f t="shared" si="53"/>
        <v>项</v>
      </c>
    </row>
    <row r="1063" ht="36" customHeight="1" spans="1:7">
      <c r="A1063" s="439" t="s">
        <v>1947</v>
      </c>
      <c r="B1063" s="303" t="s">
        <v>1948</v>
      </c>
      <c r="C1063" s="344"/>
      <c r="D1063" s="344"/>
      <c r="E1063" s="316" t="str">
        <f t="shared" ref="E1063:E1072" si="54">IF(C1063&gt;0,D1063/C1063-1,IF(C1063&lt;0,-(D1063/C1063-1),""))</f>
        <v/>
      </c>
      <c r="F1063" s="285" t="str">
        <f t="shared" ref="F1063:F1072" si="55">IF(LEN(A1063)=3,"是",IF(B1063&lt;&gt;"",IF(SUM(C1063:D1063)&lt;&gt;0,"是","否"),"是"))</f>
        <v>否</v>
      </c>
      <c r="G1063" s="162" t="str">
        <f t="shared" si="53"/>
        <v>项</v>
      </c>
    </row>
    <row r="1064" ht="36" customHeight="1" spans="1:7">
      <c r="A1064" s="439" t="s">
        <v>1949</v>
      </c>
      <c r="B1064" s="303" t="s">
        <v>1950</v>
      </c>
      <c r="C1064" s="306">
        <v>333</v>
      </c>
      <c r="D1064" s="306">
        <v>500</v>
      </c>
      <c r="E1064" s="316">
        <f t="shared" si="54"/>
        <v>0.502</v>
      </c>
      <c r="F1064" s="285" t="str">
        <f t="shared" si="55"/>
        <v>是</v>
      </c>
      <c r="G1064" s="162" t="str">
        <f t="shared" si="53"/>
        <v>项</v>
      </c>
    </row>
    <row r="1065" ht="36" customHeight="1" spans="1:7">
      <c r="A1065" s="439" t="s">
        <v>1951</v>
      </c>
      <c r="B1065" s="303" t="s">
        <v>1952</v>
      </c>
      <c r="C1065" s="306"/>
      <c r="D1065" s="306"/>
      <c r="E1065" s="316" t="str">
        <f t="shared" si="54"/>
        <v/>
      </c>
      <c r="F1065" s="285" t="str">
        <f t="shared" si="55"/>
        <v>否</v>
      </c>
      <c r="G1065" s="162" t="str">
        <f t="shared" si="53"/>
        <v>项</v>
      </c>
    </row>
    <row r="1066" ht="36" customHeight="1" spans="1:7">
      <c r="A1066" s="439" t="s">
        <v>1953</v>
      </c>
      <c r="B1066" s="303" t="s">
        <v>1954</v>
      </c>
      <c r="C1066" s="306"/>
      <c r="D1066" s="306"/>
      <c r="E1066" s="316" t="str">
        <f t="shared" si="54"/>
        <v/>
      </c>
      <c r="F1066" s="285" t="str">
        <f t="shared" si="55"/>
        <v>否</v>
      </c>
      <c r="G1066" s="162" t="str">
        <f t="shared" si="53"/>
        <v>项</v>
      </c>
    </row>
    <row r="1067" ht="36" customHeight="1" spans="1:7">
      <c r="A1067" s="439" t="s">
        <v>1955</v>
      </c>
      <c r="B1067" s="303" t="s">
        <v>1956</v>
      </c>
      <c r="C1067" s="344"/>
      <c r="D1067" s="344"/>
      <c r="E1067" s="316" t="str">
        <f t="shared" si="54"/>
        <v/>
      </c>
      <c r="F1067" s="285" t="str">
        <f t="shared" si="55"/>
        <v>否</v>
      </c>
      <c r="G1067" s="162" t="str">
        <f t="shared" si="53"/>
        <v>项</v>
      </c>
    </row>
    <row r="1068" ht="36" customHeight="1" spans="1:7">
      <c r="A1068" s="439" t="s">
        <v>1957</v>
      </c>
      <c r="B1068" s="303" t="s">
        <v>1828</v>
      </c>
      <c r="C1068" s="344">
        <v>0</v>
      </c>
      <c r="D1068" s="344">
        <v>0</v>
      </c>
      <c r="E1068" s="316" t="str">
        <f t="shared" si="54"/>
        <v/>
      </c>
      <c r="F1068" s="285" t="str">
        <f t="shared" si="55"/>
        <v>否</v>
      </c>
      <c r="G1068" s="162" t="str">
        <f t="shared" si="53"/>
        <v>项</v>
      </c>
    </row>
    <row r="1069" ht="36" customHeight="1" spans="1:7">
      <c r="A1069" s="439" t="s">
        <v>1958</v>
      </c>
      <c r="B1069" s="303" t="s">
        <v>1959</v>
      </c>
      <c r="C1069" s="344">
        <v>0</v>
      </c>
      <c r="D1069" s="344">
        <v>0</v>
      </c>
      <c r="E1069" s="316" t="str">
        <f t="shared" si="54"/>
        <v/>
      </c>
      <c r="F1069" s="285" t="str">
        <f t="shared" si="55"/>
        <v>否</v>
      </c>
      <c r="G1069" s="162" t="str">
        <f t="shared" si="53"/>
        <v>项</v>
      </c>
    </row>
    <row r="1070" ht="36" customHeight="1" spans="1:7">
      <c r="A1070" s="442">
        <v>2150516</v>
      </c>
      <c r="B1070" s="452" t="s">
        <v>1960</v>
      </c>
      <c r="C1070" s="306">
        <v>745</v>
      </c>
      <c r="D1070" s="306">
        <v>0</v>
      </c>
      <c r="E1070" s="316">
        <f t="shared" si="54"/>
        <v>-1</v>
      </c>
      <c r="F1070" s="285" t="str">
        <f t="shared" si="55"/>
        <v>是</v>
      </c>
      <c r="G1070" s="162" t="str">
        <f t="shared" si="53"/>
        <v>项</v>
      </c>
    </row>
    <row r="1071" ht="36" customHeight="1" spans="1:7">
      <c r="A1071" s="442">
        <v>2150517</v>
      </c>
      <c r="B1071" s="452" t="s">
        <v>1961</v>
      </c>
      <c r="C1071" s="306">
        <v>56</v>
      </c>
      <c r="D1071" s="306">
        <v>250</v>
      </c>
      <c r="E1071" s="316">
        <f t="shared" si="54"/>
        <v>3.464</v>
      </c>
      <c r="F1071" s="285" t="str">
        <f t="shared" si="55"/>
        <v>是</v>
      </c>
      <c r="G1071" s="162" t="str">
        <f t="shared" si="53"/>
        <v>项</v>
      </c>
    </row>
    <row r="1072" ht="36" customHeight="1" spans="1:7">
      <c r="A1072" s="442">
        <v>2150550</v>
      </c>
      <c r="B1072" s="452" t="s">
        <v>159</v>
      </c>
      <c r="C1072" s="344">
        <v>0</v>
      </c>
      <c r="D1072" s="344">
        <v>0</v>
      </c>
      <c r="E1072" s="316" t="str">
        <f t="shared" si="54"/>
        <v/>
      </c>
      <c r="F1072" s="285" t="str">
        <f t="shared" si="55"/>
        <v>否</v>
      </c>
      <c r="G1072" s="162" t="str">
        <f t="shared" si="53"/>
        <v>项</v>
      </c>
    </row>
    <row r="1073" ht="36" customHeight="1" spans="1:7">
      <c r="A1073" s="439" t="s">
        <v>1962</v>
      </c>
      <c r="B1073" s="303" t="s">
        <v>1963</v>
      </c>
      <c r="C1073" s="306">
        <v>548</v>
      </c>
      <c r="D1073" s="306">
        <v>10</v>
      </c>
      <c r="E1073" s="316">
        <f t="shared" si="51"/>
        <v>-0.982</v>
      </c>
      <c r="F1073" s="285" t="str">
        <f t="shared" si="52"/>
        <v>是</v>
      </c>
      <c r="G1073" s="162" t="str">
        <f t="shared" si="53"/>
        <v>项</v>
      </c>
    </row>
    <row r="1074" ht="36" customHeight="1" spans="1:7">
      <c r="A1074" s="438" t="s">
        <v>1964</v>
      </c>
      <c r="B1074" s="301" t="s">
        <v>1965</v>
      </c>
      <c r="C1074" s="306">
        <v>423</v>
      </c>
      <c r="D1074" s="306">
        <v>358</v>
      </c>
      <c r="E1074" s="316">
        <f t="shared" si="51"/>
        <v>-0.154</v>
      </c>
      <c r="F1074" s="285" t="str">
        <f t="shared" si="52"/>
        <v>是</v>
      </c>
      <c r="G1074" s="162" t="str">
        <f t="shared" si="53"/>
        <v>款</v>
      </c>
    </row>
    <row r="1075" ht="36" customHeight="1" spans="1:7">
      <c r="A1075" s="439" t="s">
        <v>1966</v>
      </c>
      <c r="B1075" s="303" t="s">
        <v>141</v>
      </c>
      <c r="C1075" s="306">
        <v>304</v>
      </c>
      <c r="D1075" s="306">
        <v>214</v>
      </c>
      <c r="E1075" s="316">
        <f t="shared" si="51"/>
        <v>-0.296</v>
      </c>
      <c r="F1075" s="285" t="str">
        <f t="shared" si="52"/>
        <v>是</v>
      </c>
      <c r="G1075" s="162" t="str">
        <f t="shared" si="53"/>
        <v>项</v>
      </c>
    </row>
    <row r="1076" ht="36" customHeight="1" spans="1:7">
      <c r="A1076" s="439" t="s">
        <v>1967</v>
      </c>
      <c r="B1076" s="303" t="s">
        <v>143</v>
      </c>
      <c r="C1076" s="306">
        <v>79</v>
      </c>
      <c r="D1076" s="306">
        <v>77</v>
      </c>
      <c r="E1076" s="316">
        <f t="shared" si="51"/>
        <v>-0.025</v>
      </c>
      <c r="F1076" s="285" t="str">
        <f t="shared" si="52"/>
        <v>是</v>
      </c>
      <c r="G1076" s="162" t="str">
        <f t="shared" si="53"/>
        <v>项</v>
      </c>
    </row>
    <row r="1077" ht="36" customHeight="1" spans="1:7">
      <c r="A1077" s="439" t="s">
        <v>1968</v>
      </c>
      <c r="B1077" s="303" t="s">
        <v>145</v>
      </c>
      <c r="C1077" s="306">
        <v>40</v>
      </c>
      <c r="D1077" s="306">
        <v>67</v>
      </c>
      <c r="E1077" s="316">
        <f t="shared" si="51"/>
        <v>0.675</v>
      </c>
      <c r="F1077" s="285" t="str">
        <f t="shared" si="52"/>
        <v>是</v>
      </c>
      <c r="G1077" s="162" t="str">
        <f t="shared" si="53"/>
        <v>项</v>
      </c>
    </row>
    <row r="1078" ht="36" customHeight="1" spans="1:7">
      <c r="A1078" s="439" t="s">
        <v>1969</v>
      </c>
      <c r="B1078" s="303" t="s">
        <v>1970</v>
      </c>
      <c r="C1078" s="344">
        <v>0</v>
      </c>
      <c r="D1078" s="344">
        <v>0</v>
      </c>
      <c r="E1078" s="316" t="str">
        <f t="shared" si="51"/>
        <v/>
      </c>
      <c r="F1078" s="285" t="str">
        <f t="shared" si="52"/>
        <v>否</v>
      </c>
      <c r="G1078" s="162" t="str">
        <f t="shared" si="53"/>
        <v>项</v>
      </c>
    </row>
    <row r="1079" ht="36" customHeight="1" spans="1:7">
      <c r="A1079" s="439" t="s">
        <v>1971</v>
      </c>
      <c r="B1079" s="303" t="s">
        <v>1972</v>
      </c>
      <c r="C1079" s="344">
        <v>0</v>
      </c>
      <c r="D1079" s="344">
        <v>0</v>
      </c>
      <c r="E1079" s="316" t="str">
        <f t="shared" si="51"/>
        <v/>
      </c>
      <c r="F1079" s="285" t="str">
        <f t="shared" si="52"/>
        <v>否</v>
      </c>
      <c r="G1079" s="162" t="str">
        <f t="shared" si="53"/>
        <v>项</v>
      </c>
    </row>
    <row r="1080" ht="36" customHeight="1" spans="1:7">
      <c r="A1080" s="439" t="s">
        <v>1973</v>
      </c>
      <c r="B1080" s="303" t="s">
        <v>1974</v>
      </c>
      <c r="C1080" s="344"/>
      <c r="D1080" s="344"/>
      <c r="E1080" s="316" t="str">
        <f t="shared" si="51"/>
        <v/>
      </c>
      <c r="F1080" s="285" t="str">
        <f t="shared" si="52"/>
        <v>否</v>
      </c>
      <c r="G1080" s="162" t="str">
        <f t="shared" si="53"/>
        <v>项</v>
      </c>
    </row>
    <row r="1081" ht="36" customHeight="1" spans="1:7">
      <c r="A1081" s="438" t="s">
        <v>1975</v>
      </c>
      <c r="B1081" s="301" t="s">
        <v>1976</v>
      </c>
      <c r="C1081" s="306">
        <v>4841</v>
      </c>
      <c r="D1081" s="306">
        <v>13</v>
      </c>
      <c r="E1081" s="316">
        <f t="shared" si="51"/>
        <v>-0.997</v>
      </c>
      <c r="F1081" s="285" t="str">
        <f t="shared" si="52"/>
        <v>是</v>
      </c>
      <c r="G1081" s="162" t="str">
        <f t="shared" si="53"/>
        <v>款</v>
      </c>
    </row>
    <row r="1082" ht="36" customHeight="1" spans="1:7">
      <c r="A1082" s="439" t="s">
        <v>1977</v>
      </c>
      <c r="B1082" s="303" t="s">
        <v>141</v>
      </c>
      <c r="C1082" s="344">
        <v>0</v>
      </c>
      <c r="D1082" s="344">
        <v>0</v>
      </c>
      <c r="E1082" s="316" t="str">
        <f t="shared" si="51"/>
        <v/>
      </c>
      <c r="F1082" s="285" t="str">
        <f t="shared" si="52"/>
        <v>否</v>
      </c>
      <c r="G1082" s="162" t="str">
        <f t="shared" si="53"/>
        <v>项</v>
      </c>
    </row>
    <row r="1083" ht="36" customHeight="1" spans="1:7">
      <c r="A1083" s="439" t="s">
        <v>1978</v>
      </c>
      <c r="B1083" s="303" t="s">
        <v>143</v>
      </c>
      <c r="C1083" s="344">
        <v>0</v>
      </c>
      <c r="D1083" s="344">
        <v>0</v>
      </c>
      <c r="E1083" s="316" t="str">
        <f t="shared" si="51"/>
        <v/>
      </c>
      <c r="F1083" s="285" t="str">
        <f t="shared" si="52"/>
        <v>否</v>
      </c>
      <c r="G1083" s="162" t="str">
        <f t="shared" si="53"/>
        <v>项</v>
      </c>
    </row>
    <row r="1084" ht="36" customHeight="1" spans="1:7">
      <c r="A1084" s="439" t="s">
        <v>1979</v>
      </c>
      <c r="B1084" s="303" t="s">
        <v>145</v>
      </c>
      <c r="C1084" s="344">
        <v>0</v>
      </c>
      <c r="D1084" s="344">
        <v>0</v>
      </c>
      <c r="E1084" s="316" t="str">
        <f t="shared" si="51"/>
        <v/>
      </c>
      <c r="F1084" s="285" t="str">
        <f t="shared" si="52"/>
        <v>否</v>
      </c>
      <c r="G1084" s="162" t="str">
        <f t="shared" si="53"/>
        <v>项</v>
      </c>
    </row>
    <row r="1085" ht="36" customHeight="1" spans="1:7">
      <c r="A1085" s="439" t="s">
        <v>1980</v>
      </c>
      <c r="B1085" s="303" t="s">
        <v>1981</v>
      </c>
      <c r="C1085" s="344">
        <v>0</v>
      </c>
      <c r="D1085" s="344">
        <v>0</v>
      </c>
      <c r="E1085" s="316" t="str">
        <f t="shared" si="51"/>
        <v/>
      </c>
      <c r="F1085" s="285" t="str">
        <f t="shared" si="52"/>
        <v>否</v>
      </c>
      <c r="G1085" s="162" t="str">
        <f t="shared" si="53"/>
        <v>项</v>
      </c>
    </row>
    <row r="1086" ht="36" customHeight="1" spans="1:7">
      <c r="A1086" s="439" t="s">
        <v>1982</v>
      </c>
      <c r="B1086" s="303" t="s">
        <v>1983</v>
      </c>
      <c r="C1086" s="306">
        <v>4841</v>
      </c>
      <c r="D1086" s="306">
        <v>13</v>
      </c>
      <c r="E1086" s="316">
        <f t="shared" si="51"/>
        <v>-0.997</v>
      </c>
      <c r="F1086" s="285" t="str">
        <f t="shared" si="52"/>
        <v>是</v>
      </c>
      <c r="G1086" s="162" t="str">
        <f t="shared" si="53"/>
        <v>项</v>
      </c>
    </row>
    <row r="1087" ht="36" customHeight="1" spans="1:7">
      <c r="A1087" s="442">
        <v>2150806</v>
      </c>
      <c r="B1087" s="449" t="s">
        <v>1984</v>
      </c>
      <c r="C1087" s="344">
        <v>0</v>
      </c>
      <c r="D1087" s="344">
        <v>0</v>
      </c>
      <c r="E1087" s="316" t="str">
        <f t="shared" si="51"/>
        <v/>
      </c>
      <c r="F1087" s="285" t="str">
        <f t="shared" si="52"/>
        <v>否</v>
      </c>
      <c r="G1087" s="162" t="str">
        <f t="shared" si="53"/>
        <v>项</v>
      </c>
    </row>
    <row r="1088" ht="36" customHeight="1" spans="1:7">
      <c r="A1088" s="439" t="s">
        <v>1985</v>
      </c>
      <c r="B1088" s="303" t="s">
        <v>1986</v>
      </c>
      <c r="C1088" s="344"/>
      <c r="D1088" s="344"/>
      <c r="E1088" s="316" t="str">
        <f t="shared" si="51"/>
        <v/>
      </c>
      <c r="F1088" s="285" t="str">
        <f t="shared" si="52"/>
        <v>否</v>
      </c>
      <c r="G1088" s="162" t="str">
        <f t="shared" si="53"/>
        <v>项</v>
      </c>
    </row>
    <row r="1089" ht="36" customHeight="1" spans="1:7">
      <c r="A1089" s="438" t="s">
        <v>1987</v>
      </c>
      <c r="B1089" s="301" t="s">
        <v>1988</v>
      </c>
      <c r="C1089" s="328"/>
      <c r="D1089" s="328"/>
      <c r="E1089" s="316" t="str">
        <f t="shared" si="51"/>
        <v/>
      </c>
      <c r="F1089" s="285" t="str">
        <f t="shared" si="52"/>
        <v>否</v>
      </c>
      <c r="G1089" s="162" t="str">
        <f t="shared" si="53"/>
        <v>款</v>
      </c>
    </row>
    <row r="1090" ht="36" customHeight="1" spans="1:7">
      <c r="A1090" s="439" t="s">
        <v>1989</v>
      </c>
      <c r="B1090" s="303" t="s">
        <v>1990</v>
      </c>
      <c r="C1090" s="344">
        <v>0</v>
      </c>
      <c r="D1090" s="344">
        <v>0</v>
      </c>
      <c r="E1090" s="316" t="str">
        <f t="shared" si="51"/>
        <v/>
      </c>
      <c r="F1090" s="285" t="str">
        <f t="shared" si="52"/>
        <v>否</v>
      </c>
      <c r="G1090" s="162" t="str">
        <f t="shared" si="53"/>
        <v>项</v>
      </c>
    </row>
    <row r="1091" ht="36" customHeight="1" spans="1:7">
      <c r="A1091" s="439" t="s">
        <v>1991</v>
      </c>
      <c r="B1091" s="303" t="s">
        <v>1992</v>
      </c>
      <c r="C1091" s="344">
        <v>0</v>
      </c>
      <c r="D1091" s="344">
        <v>0</v>
      </c>
      <c r="E1091" s="316" t="str">
        <f t="shared" si="51"/>
        <v/>
      </c>
      <c r="F1091" s="285" t="str">
        <f t="shared" si="52"/>
        <v>否</v>
      </c>
      <c r="G1091" s="162" t="str">
        <f t="shared" si="53"/>
        <v>项</v>
      </c>
    </row>
    <row r="1092" ht="36" customHeight="1" spans="1:7">
      <c r="A1092" s="439" t="s">
        <v>1993</v>
      </c>
      <c r="B1092" s="303" t="s">
        <v>1994</v>
      </c>
      <c r="C1092" s="344">
        <v>0</v>
      </c>
      <c r="D1092" s="344">
        <v>0</v>
      </c>
      <c r="E1092" s="316" t="str">
        <f t="shared" ref="E1092:E1155" si="56">IF(C1092&gt;0,D1092/C1092-1,IF(C1092&lt;0,-(D1092/C1092-1),""))</f>
        <v/>
      </c>
      <c r="F1092" s="285" t="str">
        <f t="shared" ref="F1092:F1155" si="57">IF(LEN(A1092)=3,"是",IF(B1092&lt;&gt;"",IF(SUM(C1092:D1092)&lt;&gt;0,"是","否"),"是"))</f>
        <v>否</v>
      </c>
      <c r="G1092" s="162" t="str">
        <f t="shared" ref="G1092:G1155" si="58">IF(LEN(A1092)=3,"类",IF(LEN(A1092)=5,"款","项"))</f>
        <v>项</v>
      </c>
    </row>
    <row r="1093" ht="36" customHeight="1" spans="1:7">
      <c r="A1093" s="439" t="s">
        <v>1995</v>
      </c>
      <c r="B1093" s="303" t="s">
        <v>1996</v>
      </c>
      <c r="C1093" s="344">
        <v>0</v>
      </c>
      <c r="D1093" s="344">
        <v>0</v>
      </c>
      <c r="E1093" s="316" t="str">
        <f t="shared" si="56"/>
        <v/>
      </c>
      <c r="F1093" s="285" t="str">
        <f t="shared" si="57"/>
        <v>否</v>
      </c>
      <c r="G1093" s="162" t="str">
        <f t="shared" si="58"/>
        <v>项</v>
      </c>
    </row>
    <row r="1094" ht="36" customHeight="1" spans="1:7">
      <c r="A1094" s="439" t="s">
        <v>1997</v>
      </c>
      <c r="B1094" s="303" t="s">
        <v>1998</v>
      </c>
      <c r="C1094" s="344"/>
      <c r="D1094" s="344"/>
      <c r="E1094" s="316" t="str">
        <f t="shared" si="56"/>
        <v/>
      </c>
      <c r="F1094" s="285" t="str">
        <f t="shared" si="57"/>
        <v>否</v>
      </c>
      <c r="G1094" s="162" t="str">
        <f t="shared" si="58"/>
        <v>项</v>
      </c>
    </row>
    <row r="1095" ht="36" customHeight="1" spans="1:7">
      <c r="A1095" s="438" t="s">
        <v>1999</v>
      </c>
      <c r="B1095" s="444" t="s">
        <v>521</v>
      </c>
      <c r="C1095" s="453"/>
      <c r="D1095" s="453"/>
      <c r="E1095" s="316" t="str">
        <f t="shared" si="56"/>
        <v/>
      </c>
      <c r="F1095" s="285" t="str">
        <f t="shared" si="57"/>
        <v>否</v>
      </c>
      <c r="G1095" s="162" t="str">
        <f t="shared" si="58"/>
        <v>项</v>
      </c>
    </row>
    <row r="1096" ht="36" customHeight="1" spans="1:7">
      <c r="A1096" s="438" t="s">
        <v>99</v>
      </c>
      <c r="B1096" s="301" t="s">
        <v>100</v>
      </c>
      <c r="C1096" s="306">
        <v>3870</v>
      </c>
      <c r="D1096" s="306">
        <v>634</v>
      </c>
      <c r="E1096" s="316">
        <f t="shared" si="56"/>
        <v>-0.836</v>
      </c>
      <c r="F1096" s="285" t="str">
        <f t="shared" si="57"/>
        <v>是</v>
      </c>
      <c r="G1096" s="162" t="str">
        <f t="shared" si="58"/>
        <v>类</v>
      </c>
    </row>
    <row r="1097" ht="36" customHeight="1" spans="1:7">
      <c r="A1097" s="438" t="s">
        <v>2000</v>
      </c>
      <c r="B1097" s="301" t="s">
        <v>2001</v>
      </c>
      <c r="C1097" s="306">
        <v>789</v>
      </c>
      <c r="D1097" s="306">
        <v>607</v>
      </c>
      <c r="E1097" s="316">
        <f t="shared" si="56"/>
        <v>-0.231</v>
      </c>
      <c r="F1097" s="285" t="str">
        <f t="shared" si="57"/>
        <v>是</v>
      </c>
      <c r="G1097" s="162" t="str">
        <f t="shared" si="58"/>
        <v>款</v>
      </c>
    </row>
    <row r="1098" ht="36" customHeight="1" spans="1:7">
      <c r="A1098" s="439" t="s">
        <v>2002</v>
      </c>
      <c r="B1098" s="303" t="s">
        <v>141</v>
      </c>
      <c r="C1098" s="306">
        <v>426</v>
      </c>
      <c r="D1098" s="306">
        <v>433</v>
      </c>
      <c r="E1098" s="316">
        <f t="shared" si="56"/>
        <v>0.016</v>
      </c>
      <c r="F1098" s="285" t="str">
        <f t="shared" si="57"/>
        <v>是</v>
      </c>
      <c r="G1098" s="162" t="str">
        <f t="shared" si="58"/>
        <v>项</v>
      </c>
    </row>
    <row r="1099" ht="36" customHeight="1" spans="1:7">
      <c r="A1099" s="439" t="s">
        <v>2003</v>
      </c>
      <c r="B1099" s="303" t="s">
        <v>143</v>
      </c>
      <c r="C1099" s="344">
        <v>0</v>
      </c>
      <c r="D1099" s="344">
        <v>0</v>
      </c>
      <c r="E1099" s="316" t="str">
        <f t="shared" si="56"/>
        <v/>
      </c>
      <c r="F1099" s="285" t="str">
        <f t="shared" si="57"/>
        <v>否</v>
      </c>
      <c r="G1099" s="162" t="str">
        <f t="shared" si="58"/>
        <v>项</v>
      </c>
    </row>
    <row r="1100" ht="36" customHeight="1" spans="1:7">
      <c r="A1100" s="439" t="s">
        <v>2004</v>
      </c>
      <c r="B1100" s="303" t="s">
        <v>145</v>
      </c>
      <c r="C1100" s="344">
        <v>0</v>
      </c>
      <c r="D1100" s="344">
        <v>0</v>
      </c>
      <c r="E1100" s="316" t="str">
        <f t="shared" si="56"/>
        <v/>
      </c>
      <c r="F1100" s="285" t="str">
        <f t="shared" si="57"/>
        <v>否</v>
      </c>
      <c r="G1100" s="162" t="str">
        <f t="shared" si="58"/>
        <v>项</v>
      </c>
    </row>
    <row r="1101" ht="36" customHeight="1" spans="1:7">
      <c r="A1101" s="439" t="s">
        <v>2005</v>
      </c>
      <c r="B1101" s="303" t="s">
        <v>2006</v>
      </c>
      <c r="C1101" s="344">
        <v>0</v>
      </c>
      <c r="D1101" s="344">
        <v>0</v>
      </c>
      <c r="E1101" s="316" t="str">
        <f t="shared" si="56"/>
        <v/>
      </c>
      <c r="F1101" s="285" t="str">
        <f t="shared" si="57"/>
        <v>否</v>
      </c>
      <c r="G1101" s="162" t="str">
        <f t="shared" si="58"/>
        <v>项</v>
      </c>
    </row>
    <row r="1102" ht="36" customHeight="1" spans="1:7">
      <c r="A1102" s="439" t="s">
        <v>2007</v>
      </c>
      <c r="B1102" s="303" t="s">
        <v>2008</v>
      </c>
      <c r="C1102" s="344">
        <v>0</v>
      </c>
      <c r="D1102" s="344">
        <v>0</v>
      </c>
      <c r="E1102" s="316" t="str">
        <f t="shared" si="56"/>
        <v/>
      </c>
      <c r="F1102" s="285" t="str">
        <f t="shared" si="57"/>
        <v>否</v>
      </c>
      <c r="G1102" s="162" t="str">
        <f t="shared" si="58"/>
        <v>项</v>
      </c>
    </row>
    <row r="1103" ht="36" customHeight="1" spans="1:7">
      <c r="A1103" s="439" t="s">
        <v>2009</v>
      </c>
      <c r="B1103" s="303" t="s">
        <v>2010</v>
      </c>
      <c r="C1103" s="344">
        <v>0</v>
      </c>
      <c r="D1103" s="344">
        <v>0</v>
      </c>
      <c r="E1103" s="316" t="str">
        <f t="shared" si="56"/>
        <v/>
      </c>
      <c r="F1103" s="285" t="str">
        <f t="shared" si="57"/>
        <v>否</v>
      </c>
      <c r="G1103" s="162" t="str">
        <f t="shared" si="58"/>
        <v>项</v>
      </c>
    </row>
    <row r="1104" ht="36" customHeight="1" spans="1:7">
      <c r="A1104" s="439" t="s">
        <v>2011</v>
      </c>
      <c r="B1104" s="303" t="s">
        <v>2012</v>
      </c>
      <c r="C1104" s="344">
        <v>0</v>
      </c>
      <c r="D1104" s="344">
        <v>0</v>
      </c>
      <c r="E1104" s="316" t="str">
        <f t="shared" si="56"/>
        <v/>
      </c>
      <c r="F1104" s="285" t="str">
        <f t="shared" si="57"/>
        <v>否</v>
      </c>
      <c r="G1104" s="162" t="str">
        <f t="shared" si="58"/>
        <v>项</v>
      </c>
    </row>
    <row r="1105" ht="36" customHeight="1" spans="1:7">
      <c r="A1105" s="439" t="s">
        <v>2013</v>
      </c>
      <c r="B1105" s="303" t="s">
        <v>159</v>
      </c>
      <c r="C1105" s="306">
        <v>171</v>
      </c>
      <c r="D1105" s="306">
        <v>174</v>
      </c>
      <c r="E1105" s="316">
        <f t="shared" si="56"/>
        <v>0.018</v>
      </c>
      <c r="F1105" s="285" t="str">
        <f t="shared" si="57"/>
        <v>是</v>
      </c>
      <c r="G1105" s="162" t="str">
        <f t="shared" si="58"/>
        <v>项</v>
      </c>
    </row>
    <row r="1106" ht="36" customHeight="1" spans="1:7">
      <c r="A1106" s="439" t="s">
        <v>2014</v>
      </c>
      <c r="B1106" s="303" t="s">
        <v>2015</v>
      </c>
      <c r="C1106" s="306">
        <v>192</v>
      </c>
      <c r="D1106" s="306">
        <v>0</v>
      </c>
      <c r="E1106" s="316">
        <f t="shared" si="56"/>
        <v>-1</v>
      </c>
      <c r="F1106" s="285" t="str">
        <f t="shared" si="57"/>
        <v>是</v>
      </c>
      <c r="G1106" s="162" t="str">
        <f t="shared" si="58"/>
        <v>项</v>
      </c>
    </row>
    <row r="1107" ht="36" customHeight="1" spans="1:7">
      <c r="A1107" s="438" t="s">
        <v>2016</v>
      </c>
      <c r="B1107" s="301" t="s">
        <v>2017</v>
      </c>
      <c r="C1107" s="306">
        <v>3041</v>
      </c>
      <c r="D1107" s="306">
        <v>0</v>
      </c>
      <c r="E1107" s="316">
        <f t="shared" si="56"/>
        <v>-1</v>
      </c>
      <c r="F1107" s="285" t="str">
        <f t="shared" si="57"/>
        <v>是</v>
      </c>
      <c r="G1107" s="162" t="str">
        <f t="shared" si="58"/>
        <v>款</v>
      </c>
    </row>
    <row r="1108" ht="36" customHeight="1" spans="1:7">
      <c r="A1108" s="439" t="s">
        <v>2018</v>
      </c>
      <c r="B1108" s="303" t="s">
        <v>141</v>
      </c>
      <c r="C1108" s="306">
        <v>0</v>
      </c>
      <c r="D1108" s="306">
        <v>0</v>
      </c>
      <c r="E1108" s="316" t="str">
        <f t="shared" si="56"/>
        <v/>
      </c>
      <c r="F1108" s="285" t="str">
        <f t="shared" si="57"/>
        <v>否</v>
      </c>
      <c r="G1108" s="162" t="str">
        <f t="shared" si="58"/>
        <v>项</v>
      </c>
    </row>
    <row r="1109" ht="36" customHeight="1" spans="1:7">
      <c r="A1109" s="439" t="s">
        <v>2019</v>
      </c>
      <c r="B1109" s="303" t="s">
        <v>143</v>
      </c>
      <c r="C1109" s="306">
        <v>0</v>
      </c>
      <c r="D1109" s="306">
        <v>0</v>
      </c>
      <c r="E1109" s="316" t="str">
        <f t="shared" si="56"/>
        <v/>
      </c>
      <c r="F1109" s="285" t="str">
        <f t="shared" si="57"/>
        <v>否</v>
      </c>
      <c r="G1109" s="162" t="str">
        <f t="shared" si="58"/>
        <v>项</v>
      </c>
    </row>
    <row r="1110" ht="36" customHeight="1" spans="1:7">
      <c r="A1110" s="439" t="s">
        <v>2020</v>
      </c>
      <c r="B1110" s="303" t="s">
        <v>145</v>
      </c>
      <c r="C1110" s="306">
        <v>0</v>
      </c>
      <c r="D1110" s="306">
        <v>0</v>
      </c>
      <c r="E1110" s="316" t="str">
        <f t="shared" si="56"/>
        <v/>
      </c>
      <c r="F1110" s="285" t="str">
        <f t="shared" si="57"/>
        <v>否</v>
      </c>
      <c r="G1110" s="162" t="str">
        <f t="shared" si="58"/>
        <v>项</v>
      </c>
    </row>
    <row r="1111" ht="36" customHeight="1" spans="1:7">
      <c r="A1111" s="439" t="s">
        <v>2021</v>
      </c>
      <c r="B1111" s="303" t="s">
        <v>2022</v>
      </c>
      <c r="C1111" s="306">
        <v>0</v>
      </c>
      <c r="D1111" s="306">
        <v>0</v>
      </c>
      <c r="E1111" s="316" t="str">
        <f t="shared" si="56"/>
        <v/>
      </c>
      <c r="F1111" s="285" t="str">
        <f t="shared" si="57"/>
        <v>否</v>
      </c>
      <c r="G1111" s="162" t="str">
        <f t="shared" si="58"/>
        <v>项</v>
      </c>
    </row>
    <row r="1112" ht="36" customHeight="1" spans="1:7">
      <c r="A1112" s="439" t="s">
        <v>2023</v>
      </c>
      <c r="B1112" s="303" t="s">
        <v>2024</v>
      </c>
      <c r="C1112" s="306">
        <v>3041</v>
      </c>
      <c r="D1112" s="306">
        <v>0</v>
      </c>
      <c r="E1112" s="316">
        <f t="shared" si="56"/>
        <v>-1</v>
      </c>
      <c r="F1112" s="285" t="str">
        <f t="shared" si="57"/>
        <v>是</v>
      </c>
      <c r="G1112" s="162" t="str">
        <f t="shared" si="58"/>
        <v>项</v>
      </c>
    </row>
    <row r="1113" ht="36" customHeight="1" spans="1:7">
      <c r="A1113" s="438" t="s">
        <v>2025</v>
      </c>
      <c r="B1113" s="301" t="s">
        <v>2026</v>
      </c>
      <c r="C1113" s="306">
        <v>40</v>
      </c>
      <c r="D1113" s="306">
        <v>27</v>
      </c>
      <c r="E1113" s="316">
        <f t="shared" si="56"/>
        <v>-0.325</v>
      </c>
      <c r="F1113" s="285" t="str">
        <f t="shared" si="57"/>
        <v>是</v>
      </c>
      <c r="G1113" s="162" t="str">
        <f t="shared" si="58"/>
        <v>款</v>
      </c>
    </row>
    <row r="1114" ht="36" customHeight="1" spans="1:7">
      <c r="A1114" s="439" t="s">
        <v>2027</v>
      </c>
      <c r="B1114" s="303" t="s">
        <v>2028</v>
      </c>
      <c r="C1114" s="306">
        <v>0</v>
      </c>
      <c r="D1114" s="306">
        <v>0</v>
      </c>
      <c r="E1114" s="316" t="str">
        <f t="shared" si="56"/>
        <v/>
      </c>
      <c r="F1114" s="285" t="str">
        <f t="shared" si="57"/>
        <v>否</v>
      </c>
      <c r="G1114" s="162" t="str">
        <f t="shared" si="58"/>
        <v>项</v>
      </c>
    </row>
    <row r="1115" ht="36" customHeight="1" spans="1:7">
      <c r="A1115" s="439" t="s">
        <v>2029</v>
      </c>
      <c r="B1115" s="303" t="s">
        <v>2030</v>
      </c>
      <c r="C1115" s="306">
        <v>40</v>
      </c>
      <c r="D1115" s="306">
        <v>27</v>
      </c>
      <c r="E1115" s="316">
        <f t="shared" si="56"/>
        <v>-0.325</v>
      </c>
      <c r="F1115" s="285" t="str">
        <f t="shared" si="57"/>
        <v>是</v>
      </c>
      <c r="G1115" s="162" t="str">
        <f t="shared" si="58"/>
        <v>项</v>
      </c>
    </row>
    <row r="1116" ht="36" customHeight="1" spans="1:7">
      <c r="A1116" s="443" t="s">
        <v>2031</v>
      </c>
      <c r="B1116" s="444" t="s">
        <v>521</v>
      </c>
      <c r="C1116" s="445"/>
      <c r="D1116" s="445"/>
      <c r="E1116" s="316" t="str">
        <f t="shared" si="56"/>
        <v/>
      </c>
      <c r="F1116" s="285" t="str">
        <f t="shared" si="57"/>
        <v>否</v>
      </c>
      <c r="G1116" s="162" t="str">
        <f t="shared" si="58"/>
        <v>项</v>
      </c>
    </row>
    <row r="1117" ht="36" customHeight="1" spans="1:7">
      <c r="A1117" s="438" t="s">
        <v>101</v>
      </c>
      <c r="B1117" s="301" t="s">
        <v>102</v>
      </c>
      <c r="C1117" s="328"/>
      <c r="D1117" s="328"/>
      <c r="E1117" s="316" t="str">
        <f t="shared" si="56"/>
        <v/>
      </c>
      <c r="F1117" s="285" t="str">
        <f t="shared" si="57"/>
        <v>是</v>
      </c>
      <c r="G1117" s="162" t="str">
        <f t="shared" si="58"/>
        <v>类</v>
      </c>
    </row>
    <row r="1118" ht="36" customHeight="1" spans="1:7">
      <c r="A1118" s="438" t="s">
        <v>2032</v>
      </c>
      <c r="B1118" s="301" t="s">
        <v>2033</v>
      </c>
      <c r="C1118" s="328">
        <f>SUM(C1119:C1124)</f>
        <v>0</v>
      </c>
      <c r="D1118" s="328">
        <f>SUM(D1119:D1124)</f>
        <v>0</v>
      </c>
      <c r="E1118" s="316" t="str">
        <f t="shared" si="56"/>
        <v/>
      </c>
      <c r="F1118" s="285" t="str">
        <f t="shared" si="57"/>
        <v>否</v>
      </c>
      <c r="G1118" s="162" t="str">
        <f t="shared" si="58"/>
        <v>款</v>
      </c>
    </row>
    <row r="1119" ht="36" customHeight="1" spans="1:7">
      <c r="A1119" s="439" t="s">
        <v>2034</v>
      </c>
      <c r="B1119" s="303" t="s">
        <v>141</v>
      </c>
      <c r="C1119" s="344">
        <v>0</v>
      </c>
      <c r="D1119" s="344">
        <v>0</v>
      </c>
      <c r="E1119" s="316" t="str">
        <f t="shared" si="56"/>
        <v/>
      </c>
      <c r="F1119" s="285" t="str">
        <f t="shared" si="57"/>
        <v>否</v>
      </c>
      <c r="G1119" s="162" t="str">
        <f t="shared" si="58"/>
        <v>项</v>
      </c>
    </row>
    <row r="1120" ht="36" customHeight="1" spans="1:7">
      <c r="A1120" s="439" t="s">
        <v>2035</v>
      </c>
      <c r="B1120" s="303" t="s">
        <v>143</v>
      </c>
      <c r="C1120" s="344">
        <v>0</v>
      </c>
      <c r="D1120" s="344">
        <v>0</v>
      </c>
      <c r="E1120" s="316" t="str">
        <f t="shared" si="56"/>
        <v/>
      </c>
      <c r="F1120" s="285" t="str">
        <f t="shared" si="57"/>
        <v>否</v>
      </c>
      <c r="G1120" s="162" t="str">
        <f t="shared" si="58"/>
        <v>项</v>
      </c>
    </row>
    <row r="1121" ht="36" customHeight="1" spans="1:7">
      <c r="A1121" s="439" t="s">
        <v>2036</v>
      </c>
      <c r="B1121" s="303" t="s">
        <v>145</v>
      </c>
      <c r="C1121" s="344">
        <v>0</v>
      </c>
      <c r="D1121" s="344">
        <v>0</v>
      </c>
      <c r="E1121" s="316" t="str">
        <f t="shared" si="56"/>
        <v/>
      </c>
      <c r="F1121" s="285" t="str">
        <f t="shared" si="57"/>
        <v>否</v>
      </c>
      <c r="G1121" s="162" t="str">
        <f t="shared" si="58"/>
        <v>项</v>
      </c>
    </row>
    <row r="1122" ht="36" customHeight="1" spans="1:7">
      <c r="A1122" s="439" t="s">
        <v>2037</v>
      </c>
      <c r="B1122" s="303" t="s">
        <v>2038</v>
      </c>
      <c r="C1122" s="344">
        <v>0</v>
      </c>
      <c r="D1122" s="344">
        <v>0</v>
      </c>
      <c r="E1122" s="316" t="str">
        <f t="shared" si="56"/>
        <v/>
      </c>
      <c r="F1122" s="285" t="str">
        <f t="shared" si="57"/>
        <v>否</v>
      </c>
      <c r="G1122" s="162" t="str">
        <f t="shared" si="58"/>
        <v>项</v>
      </c>
    </row>
    <row r="1123" ht="36" customHeight="1" spans="1:7">
      <c r="A1123" s="439" t="s">
        <v>2039</v>
      </c>
      <c r="B1123" s="303" t="s">
        <v>159</v>
      </c>
      <c r="C1123" s="344">
        <v>0</v>
      </c>
      <c r="D1123" s="344">
        <v>0</v>
      </c>
      <c r="E1123" s="316" t="str">
        <f t="shared" si="56"/>
        <v/>
      </c>
      <c r="F1123" s="285" t="str">
        <f t="shared" si="57"/>
        <v>否</v>
      </c>
      <c r="G1123" s="162" t="str">
        <f t="shared" si="58"/>
        <v>项</v>
      </c>
    </row>
    <row r="1124" ht="36" customHeight="1" spans="1:7">
      <c r="A1124" s="439" t="s">
        <v>2040</v>
      </c>
      <c r="B1124" s="303" t="s">
        <v>2041</v>
      </c>
      <c r="C1124" s="344">
        <v>0</v>
      </c>
      <c r="D1124" s="344">
        <v>0</v>
      </c>
      <c r="E1124" s="316" t="str">
        <f t="shared" si="56"/>
        <v/>
      </c>
      <c r="F1124" s="285" t="str">
        <f t="shared" si="57"/>
        <v>否</v>
      </c>
      <c r="G1124" s="162" t="str">
        <f t="shared" si="58"/>
        <v>项</v>
      </c>
    </row>
    <row r="1125" ht="36" customHeight="1" spans="1:7">
      <c r="A1125" s="309">
        <v>21702</v>
      </c>
      <c r="B1125" s="454" t="s">
        <v>2042</v>
      </c>
      <c r="C1125" s="328"/>
      <c r="D1125" s="328"/>
      <c r="E1125" s="316" t="str">
        <f t="shared" si="56"/>
        <v/>
      </c>
      <c r="F1125" s="285" t="str">
        <f t="shared" si="57"/>
        <v>否</v>
      </c>
      <c r="G1125" s="162" t="str">
        <f t="shared" si="58"/>
        <v>款</v>
      </c>
    </row>
    <row r="1126" ht="36" customHeight="1" spans="1:7">
      <c r="A1126" s="455">
        <v>2170201</v>
      </c>
      <c r="B1126" s="456" t="s">
        <v>2043</v>
      </c>
      <c r="C1126" s="344">
        <v>0</v>
      </c>
      <c r="D1126" s="344">
        <v>0</v>
      </c>
      <c r="E1126" s="316" t="str">
        <f t="shared" si="56"/>
        <v/>
      </c>
      <c r="F1126" s="285" t="str">
        <f t="shared" si="57"/>
        <v>否</v>
      </c>
      <c r="G1126" s="162" t="str">
        <f t="shared" si="58"/>
        <v>项</v>
      </c>
    </row>
    <row r="1127" ht="36" customHeight="1" spans="1:7">
      <c r="A1127" s="455">
        <v>2170202</v>
      </c>
      <c r="B1127" s="456" t="s">
        <v>2044</v>
      </c>
      <c r="C1127" s="344">
        <v>0</v>
      </c>
      <c r="D1127" s="344">
        <v>0</v>
      </c>
      <c r="E1127" s="316" t="str">
        <f t="shared" si="56"/>
        <v/>
      </c>
      <c r="F1127" s="285" t="str">
        <f t="shared" si="57"/>
        <v>否</v>
      </c>
      <c r="G1127" s="162" t="str">
        <f t="shared" si="58"/>
        <v>项</v>
      </c>
    </row>
    <row r="1128" ht="36" customHeight="1" spans="1:7">
      <c r="A1128" s="455">
        <v>2170203</v>
      </c>
      <c r="B1128" s="456" t="s">
        <v>2045</v>
      </c>
      <c r="C1128" s="344">
        <v>0</v>
      </c>
      <c r="D1128" s="344">
        <v>0</v>
      </c>
      <c r="E1128" s="316" t="str">
        <f t="shared" si="56"/>
        <v/>
      </c>
      <c r="F1128" s="285" t="str">
        <f t="shared" si="57"/>
        <v>否</v>
      </c>
      <c r="G1128" s="162" t="str">
        <f t="shared" si="58"/>
        <v>项</v>
      </c>
    </row>
    <row r="1129" ht="36" customHeight="1" spans="1:7">
      <c r="A1129" s="455">
        <v>2170204</v>
      </c>
      <c r="B1129" s="456" t="s">
        <v>2046</v>
      </c>
      <c r="C1129" s="344">
        <v>0</v>
      </c>
      <c r="D1129" s="344">
        <v>0</v>
      </c>
      <c r="E1129" s="316" t="str">
        <f t="shared" si="56"/>
        <v/>
      </c>
      <c r="F1129" s="285" t="str">
        <f t="shared" si="57"/>
        <v>否</v>
      </c>
      <c r="G1129" s="162" t="str">
        <f t="shared" si="58"/>
        <v>项</v>
      </c>
    </row>
    <row r="1130" ht="36" customHeight="1" spans="1:7">
      <c r="A1130" s="455">
        <v>2170205</v>
      </c>
      <c r="B1130" s="456" t="s">
        <v>2047</v>
      </c>
      <c r="C1130" s="344">
        <v>0</v>
      </c>
      <c r="D1130" s="344">
        <v>0</v>
      </c>
      <c r="E1130" s="316" t="str">
        <f t="shared" si="56"/>
        <v/>
      </c>
      <c r="F1130" s="285" t="str">
        <f t="shared" si="57"/>
        <v>否</v>
      </c>
      <c r="G1130" s="162" t="str">
        <f t="shared" si="58"/>
        <v>项</v>
      </c>
    </row>
    <row r="1131" ht="36" customHeight="1" spans="1:7">
      <c r="A1131" s="455">
        <v>2170206</v>
      </c>
      <c r="B1131" s="456" t="s">
        <v>2048</v>
      </c>
      <c r="C1131" s="344">
        <v>0</v>
      </c>
      <c r="D1131" s="344">
        <v>0</v>
      </c>
      <c r="E1131" s="316" t="str">
        <f t="shared" si="56"/>
        <v/>
      </c>
      <c r="F1131" s="285" t="str">
        <f t="shared" si="57"/>
        <v>否</v>
      </c>
      <c r="G1131" s="162" t="str">
        <f t="shared" si="58"/>
        <v>项</v>
      </c>
    </row>
    <row r="1132" ht="36" customHeight="1" spans="1:7">
      <c r="A1132" s="455">
        <v>2170207</v>
      </c>
      <c r="B1132" s="456" t="s">
        <v>2049</v>
      </c>
      <c r="C1132" s="344">
        <v>0</v>
      </c>
      <c r="D1132" s="344">
        <v>0</v>
      </c>
      <c r="E1132" s="316" t="str">
        <f t="shared" si="56"/>
        <v/>
      </c>
      <c r="F1132" s="285" t="str">
        <f t="shared" si="57"/>
        <v>否</v>
      </c>
      <c r="G1132" s="162" t="str">
        <f t="shared" si="58"/>
        <v>项</v>
      </c>
    </row>
    <row r="1133" ht="36" customHeight="1" spans="1:7">
      <c r="A1133" s="455">
        <v>2170208</v>
      </c>
      <c r="B1133" s="456" t="s">
        <v>2050</v>
      </c>
      <c r="C1133" s="344">
        <v>0</v>
      </c>
      <c r="D1133" s="344">
        <v>0</v>
      </c>
      <c r="E1133" s="316" t="str">
        <f t="shared" si="56"/>
        <v/>
      </c>
      <c r="F1133" s="285" t="str">
        <f t="shared" si="57"/>
        <v>否</v>
      </c>
      <c r="G1133" s="162" t="str">
        <f t="shared" si="58"/>
        <v>项</v>
      </c>
    </row>
    <row r="1134" ht="36" customHeight="1" spans="1:7">
      <c r="A1134" s="455">
        <v>2170299</v>
      </c>
      <c r="B1134" s="456" t="s">
        <v>2051</v>
      </c>
      <c r="C1134" s="344"/>
      <c r="D1134" s="344"/>
      <c r="E1134" s="316" t="str">
        <f t="shared" si="56"/>
        <v/>
      </c>
      <c r="F1134" s="285" t="str">
        <f t="shared" si="57"/>
        <v>否</v>
      </c>
      <c r="G1134" s="162" t="str">
        <f t="shared" si="58"/>
        <v>项</v>
      </c>
    </row>
    <row r="1135" ht="36" customHeight="1" spans="1:7">
      <c r="A1135" s="438" t="s">
        <v>2052</v>
      </c>
      <c r="B1135" s="301" t="s">
        <v>2053</v>
      </c>
      <c r="C1135" s="328"/>
      <c r="D1135" s="328"/>
      <c r="E1135" s="316" t="str">
        <f t="shared" si="56"/>
        <v/>
      </c>
      <c r="F1135" s="285" t="str">
        <f t="shared" si="57"/>
        <v>否</v>
      </c>
      <c r="G1135" s="162" t="str">
        <f t="shared" si="58"/>
        <v>款</v>
      </c>
    </row>
    <row r="1136" ht="36" customHeight="1" spans="1:7">
      <c r="A1136" s="439" t="s">
        <v>2054</v>
      </c>
      <c r="B1136" s="303" t="s">
        <v>2055</v>
      </c>
      <c r="C1136" s="344">
        <v>0</v>
      </c>
      <c r="D1136" s="344">
        <v>0</v>
      </c>
      <c r="E1136" s="316" t="str">
        <f t="shared" si="56"/>
        <v/>
      </c>
      <c r="F1136" s="285" t="str">
        <f t="shared" si="57"/>
        <v>否</v>
      </c>
      <c r="G1136" s="162" t="str">
        <f t="shared" si="58"/>
        <v>项</v>
      </c>
    </row>
    <row r="1137" ht="36" customHeight="1" spans="1:7">
      <c r="A1137" s="439" t="s">
        <v>2056</v>
      </c>
      <c r="B1137" s="303" t="s">
        <v>2057</v>
      </c>
      <c r="C1137" s="344">
        <v>0</v>
      </c>
      <c r="D1137" s="344">
        <v>0</v>
      </c>
      <c r="E1137" s="316" t="str">
        <f t="shared" si="56"/>
        <v/>
      </c>
      <c r="F1137" s="285" t="str">
        <f t="shared" si="57"/>
        <v>否</v>
      </c>
      <c r="G1137" s="162" t="str">
        <f t="shared" si="58"/>
        <v>项</v>
      </c>
    </row>
    <row r="1138" ht="36" customHeight="1" spans="1:7">
      <c r="A1138" s="439" t="s">
        <v>2058</v>
      </c>
      <c r="B1138" s="303" t="s">
        <v>2059</v>
      </c>
      <c r="C1138" s="344"/>
      <c r="D1138" s="344"/>
      <c r="E1138" s="316" t="str">
        <f t="shared" si="56"/>
        <v/>
      </c>
      <c r="F1138" s="285" t="str">
        <f t="shared" si="57"/>
        <v>否</v>
      </c>
      <c r="G1138" s="162" t="str">
        <f t="shared" si="58"/>
        <v>项</v>
      </c>
    </row>
    <row r="1139" ht="36" customHeight="1" spans="1:7">
      <c r="A1139" s="439" t="s">
        <v>2060</v>
      </c>
      <c r="B1139" s="303" t="s">
        <v>2061</v>
      </c>
      <c r="C1139" s="344">
        <v>0</v>
      </c>
      <c r="D1139" s="344">
        <v>0</v>
      </c>
      <c r="E1139" s="316" t="str">
        <f t="shared" si="56"/>
        <v/>
      </c>
      <c r="F1139" s="285" t="str">
        <f t="shared" si="57"/>
        <v>否</v>
      </c>
      <c r="G1139" s="162" t="str">
        <f t="shared" si="58"/>
        <v>项</v>
      </c>
    </row>
    <row r="1140" ht="36" customHeight="1" spans="1:7">
      <c r="A1140" s="439" t="s">
        <v>2062</v>
      </c>
      <c r="B1140" s="303" t="s">
        <v>2063</v>
      </c>
      <c r="C1140" s="344"/>
      <c r="D1140" s="344"/>
      <c r="E1140" s="316" t="str">
        <f t="shared" si="56"/>
        <v/>
      </c>
      <c r="F1140" s="285" t="str">
        <f t="shared" si="57"/>
        <v>否</v>
      </c>
      <c r="G1140" s="162" t="str">
        <f t="shared" si="58"/>
        <v>项</v>
      </c>
    </row>
    <row r="1141" ht="36" customHeight="1" spans="1:7">
      <c r="A1141" s="438" t="s">
        <v>2064</v>
      </c>
      <c r="B1141" s="301" t="s">
        <v>2065</v>
      </c>
      <c r="C1141" s="328"/>
      <c r="D1141" s="328"/>
      <c r="E1141" s="316" t="str">
        <f t="shared" si="56"/>
        <v/>
      </c>
      <c r="F1141" s="285" t="str">
        <f t="shared" si="57"/>
        <v>否</v>
      </c>
      <c r="G1141" s="162" t="str">
        <f t="shared" si="58"/>
        <v>款</v>
      </c>
    </row>
    <row r="1142" ht="36" customHeight="1" spans="1:7">
      <c r="A1142" s="305">
        <v>2179902</v>
      </c>
      <c r="B1142" s="303" t="s">
        <v>2066</v>
      </c>
      <c r="C1142" s="344">
        <v>0</v>
      </c>
      <c r="D1142" s="344">
        <v>0</v>
      </c>
      <c r="E1142" s="316" t="str">
        <f t="shared" si="56"/>
        <v/>
      </c>
      <c r="F1142" s="285" t="str">
        <f t="shared" si="57"/>
        <v>否</v>
      </c>
      <c r="G1142" s="162" t="str">
        <f t="shared" si="58"/>
        <v>项</v>
      </c>
    </row>
    <row r="1143" ht="36" customHeight="1" spans="1:7">
      <c r="A1143" s="305">
        <v>2179999</v>
      </c>
      <c r="B1143" s="303" t="s">
        <v>2063</v>
      </c>
      <c r="C1143" s="344"/>
      <c r="D1143" s="344"/>
      <c r="E1143" s="316" t="str">
        <f t="shared" si="56"/>
        <v/>
      </c>
      <c r="F1143" s="285" t="str">
        <f t="shared" si="57"/>
        <v>否</v>
      </c>
      <c r="G1143" s="162" t="str">
        <f t="shared" si="58"/>
        <v>项</v>
      </c>
    </row>
    <row r="1144" ht="36" customHeight="1" spans="1:7">
      <c r="A1144" s="309" t="s">
        <v>2067</v>
      </c>
      <c r="B1144" s="444" t="s">
        <v>521</v>
      </c>
      <c r="C1144" s="328"/>
      <c r="D1144" s="328"/>
      <c r="E1144" s="316" t="str">
        <f t="shared" si="56"/>
        <v/>
      </c>
      <c r="F1144" s="285" t="str">
        <f t="shared" si="57"/>
        <v>否</v>
      </c>
      <c r="G1144" s="162" t="str">
        <f t="shared" si="58"/>
        <v>项</v>
      </c>
    </row>
    <row r="1145" ht="36" customHeight="1" spans="1:7">
      <c r="A1145" s="438" t="s">
        <v>103</v>
      </c>
      <c r="B1145" s="301" t="s">
        <v>104</v>
      </c>
      <c r="C1145" s="328"/>
      <c r="D1145" s="328">
        <v>25</v>
      </c>
      <c r="E1145" s="316" t="str">
        <f t="shared" si="56"/>
        <v/>
      </c>
      <c r="F1145" s="285" t="str">
        <f t="shared" si="57"/>
        <v>是</v>
      </c>
      <c r="G1145" s="162" t="str">
        <f t="shared" si="58"/>
        <v>类</v>
      </c>
    </row>
    <row r="1146" ht="36" customHeight="1" spans="1:7">
      <c r="A1146" s="438" t="s">
        <v>2068</v>
      </c>
      <c r="B1146" s="301" t="s">
        <v>2069</v>
      </c>
      <c r="C1146" s="328">
        <v>0</v>
      </c>
      <c r="D1146" s="328">
        <v>25</v>
      </c>
      <c r="E1146" s="316" t="str">
        <f t="shared" si="56"/>
        <v/>
      </c>
      <c r="F1146" s="285" t="str">
        <f t="shared" si="57"/>
        <v>是</v>
      </c>
      <c r="G1146" s="162" t="str">
        <f t="shared" si="58"/>
        <v>款</v>
      </c>
    </row>
    <row r="1147" ht="36" customHeight="1" spans="1:7">
      <c r="A1147" s="438" t="s">
        <v>2070</v>
      </c>
      <c r="B1147" s="301" t="s">
        <v>2071</v>
      </c>
      <c r="C1147" s="328">
        <v>0</v>
      </c>
      <c r="D1147" s="328">
        <v>0</v>
      </c>
      <c r="E1147" s="316" t="str">
        <f t="shared" si="56"/>
        <v/>
      </c>
      <c r="F1147" s="285" t="str">
        <f t="shared" si="57"/>
        <v>否</v>
      </c>
      <c r="G1147" s="162" t="str">
        <f t="shared" si="58"/>
        <v>款</v>
      </c>
    </row>
    <row r="1148" ht="36" customHeight="1" spans="1:7">
      <c r="A1148" s="438" t="s">
        <v>2072</v>
      </c>
      <c r="B1148" s="301" t="s">
        <v>2073</v>
      </c>
      <c r="C1148" s="328">
        <v>0</v>
      </c>
      <c r="D1148" s="328">
        <v>0</v>
      </c>
      <c r="E1148" s="316" t="str">
        <f t="shared" si="56"/>
        <v/>
      </c>
      <c r="F1148" s="285" t="str">
        <f t="shared" si="57"/>
        <v>否</v>
      </c>
      <c r="G1148" s="162" t="str">
        <f t="shared" si="58"/>
        <v>款</v>
      </c>
    </row>
    <row r="1149" ht="36" customHeight="1" spans="1:7">
      <c r="A1149" s="438" t="s">
        <v>2074</v>
      </c>
      <c r="B1149" s="301" t="s">
        <v>2075</v>
      </c>
      <c r="C1149" s="328">
        <v>0</v>
      </c>
      <c r="D1149" s="328">
        <v>0</v>
      </c>
      <c r="E1149" s="316" t="str">
        <f t="shared" si="56"/>
        <v/>
      </c>
      <c r="F1149" s="285" t="str">
        <f t="shared" si="57"/>
        <v>否</v>
      </c>
      <c r="G1149" s="162" t="str">
        <f t="shared" si="58"/>
        <v>款</v>
      </c>
    </row>
    <row r="1150" ht="36" customHeight="1" spans="1:7">
      <c r="A1150" s="438" t="s">
        <v>2076</v>
      </c>
      <c r="B1150" s="301" t="s">
        <v>2077</v>
      </c>
      <c r="C1150" s="328">
        <v>0</v>
      </c>
      <c r="D1150" s="328">
        <v>0</v>
      </c>
      <c r="E1150" s="316" t="str">
        <f t="shared" si="56"/>
        <v/>
      </c>
      <c r="F1150" s="285" t="str">
        <f t="shared" si="57"/>
        <v>否</v>
      </c>
      <c r="G1150" s="162" t="str">
        <f t="shared" si="58"/>
        <v>款</v>
      </c>
    </row>
    <row r="1151" ht="36" customHeight="1" spans="1:7">
      <c r="A1151" s="438" t="s">
        <v>2078</v>
      </c>
      <c r="B1151" s="301" t="s">
        <v>2079</v>
      </c>
      <c r="C1151" s="328">
        <v>0</v>
      </c>
      <c r="D1151" s="328">
        <v>0</v>
      </c>
      <c r="E1151" s="316" t="str">
        <f t="shared" si="56"/>
        <v/>
      </c>
      <c r="F1151" s="285" t="str">
        <f t="shared" si="57"/>
        <v>否</v>
      </c>
      <c r="G1151" s="162" t="str">
        <f t="shared" si="58"/>
        <v>款</v>
      </c>
    </row>
    <row r="1152" ht="36" customHeight="1" spans="1:7">
      <c r="A1152" s="438" t="s">
        <v>2080</v>
      </c>
      <c r="B1152" s="301" t="s">
        <v>2081</v>
      </c>
      <c r="C1152" s="328">
        <v>0</v>
      </c>
      <c r="D1152" s="328">
        <v>0</v>
      </c>
      <c r="E1152" s="316" t="str">
        <f t="shared" si="56"/>
        <v/>
      </c>
      <c r="F1152" s="285" t="str">
        <f t="shared" si="57"/>
        <v>否</v>
      </c>
      <c r="G1152" s="162" t="str">
        <f t="shared" si="58"/>
        <v>款</v>
      </c>
    </row>
    <row r="1153" ht="36" customHeight="1" spans="1:7">
      <c r="A1153" s="438" t="s">
        <v>2082</v>
      </c>
      <c r="B1153" s="301" t="s">
        <v>2083</v>
      </c>
      <c r="C1153" s="328">
        <v>0</v>
      </c>
      <c r="D1153" s="328">
        <v>0</v>
      </c>
      <c r="E1153" s="316" t="str">
        <f t="shared" si="56"/>
        <v/>
      </c>
      <c r="F1153" s="285" t="str">
        <f t="shared" si="57"/>
        <v>否</v>
      </c>
      <c r="G1153" s="162" t="str">
        <f t="shared" si="58"/>
        <v>款</v>
      </c>
    </row>
    <row r="1154" ht="36" customHeight="1" spans="1:7">
      <c r="A1154" s="438" t="s">
        <v>2084</v>
      </c>
      <c r="B1154" s="301" t="s">
        <v>2085</v>
      </c>
      <c r="C1154" s="328">
        <v>0</v>
      </c>
      <c r="D1154" s="328">
        <v>0</v>
      </c>
      <c r="E1154" s="316" t="str">
        <f t="shared" si="56"/>
        <v/>
      </c>
      <c r="F1154" s="285" t="str">
        <f t="shared" si="57"/>
        <v>否</v>
      </c>
      <c r="G1154" s="162" t="str">
        <f t="shared" si="58"/>
        <v>款</v>
      </c>
    </row>
    <row r="1155" ht="36" customHeight="1" spans="1:7">
      <c r="A1155" s="438" t="s">
        <v>105</v>
      </c>
      <c r="B1155" s="301" t="s">
        <v>106</v>
      </c>
      <c r="C1155" s="306">
        <v>42058</v>
      </c>
      <c r="D1155" s="306">
        <v>50553</v>
      </c>
      <c r="E1155" s="316">
        <f t="shared" si="56"/>
        <v>0.202</v>
      </c>
      <c r="F1155" s="285" t="str">
        <f t="shared" si="57"/>
        <v>是</v>
      </c>
      <c r="G1155" s="162" t="str">
        <f t="shared" si="58"/>
        <v>类</v>
      </c>
    </row>
    <row r="1156" ht="36" customHeight="1" spans="1:7">
      <c r="A1156" s="438" t="s">
        <v>2086</v>
      </c>
      <c r="B1156" s="301" t="s">
        <v>2087</v>
      </c>
      <c r="C1156" s="306">
        <v>41677</v>
      </c>
      <c r="D1156" s="306">
        <v>49962</v>
      </c>
      <c r="E1156" s="316">
        <f t="shared" ref="E1156:E1219" si="59">IF(C1156&gt;0,D1156/C1156-1,IF(C1156&lt;0,-(D1156/C1156-1),""))</f>
        <v>0.199</v>
      </c>
      <c r="F1156" s="285" t="str">
        <f t="shared" ref="F1156:F1219" si="60">IF(LEN(A1156)=3,"是",IF(B1156&lt;&gt;"",IF(SUM(C1156:D1156)&lt;&gt;0,"是","否"),"是"))</f>
        <v>是</v>
      </c>
      <c r="G1156" s="162" t="str">
        <f t="shared" ref="G1156:G1219" si="61">IF(LEN(A1156)=3,"类",IF(LEN(A1156)=5,"款","项"))</f>
        <v>款</v>
      </c>
    </row>
    <row r="1157" ht="36" customHeight="1" spans="1:7">
      <c r="A1157" s="439" t="s">
        <v>2088</v>
      </c>
      <c r="B1157" s="303" t="s">
        <v>141</v>
      </c>
      <c r="C1157" s="306">
        <v>1404</v>
      </c>
      <c r="D1157" s="306">
        <v>1339</v>
      </c>
      <c r="E1157" s="316">
        <f t="shared" si="59"/>
        <v>-0.046</v>
      </c>
      <c r="F1157" s="285" t="str">
        <f t="shared" si="60"/>
        <v>是</v>
      </c>
      <c r="G1157" s="162" t="str">
        <f t="shared" si="61"/>
        <v>项</v>
      </c>
    </row>
    <row r="1158" ht="36" customHeight="1" spans="1:7">
      <c r="A1158" s="439" t="s">
        <v>2089</v>
      </c>
      <c r="B1158" s="303" t="s">
        <v>143</v>
      </c>
      <c r="C1158" s="306">
        <v>189</v>
      </c>
      <c r="D1158" s="306">
        <v>503</v>
      </c>
      <c r="E1158" s="316">
        <f t="shared" si="59"/>
        <v>1.661</v>
      </c>
      <c r="F1158" s="285" t="str">
        <f t="shared" si="60"/>
        <v>是</v>
      </c>
      <c r="G1158" s="162" t="str">
        <f t="shared" si="61"/>
        <v>项</v>
      </c>
    </row>
    <row r="1159" ht="36" customHeight="1" spans="1:7">
      <c r="A1159" s="439" t="s">
        <v>2090</v>
      </c>
      <c r="B1159" s="303" t="s">
        <v>145</v>
      </c>
      <c r="C1159" s="306">
        <v>0</v>
      </c>
      <c r="D1159" s="306">
        <v>0</v>
      </c>
      <c r="E1159" s="316" t="str">
        <f t="shared" si="59"/>
        <v/>
      </c>
      <c r="F1159" s="285" t="str">
        <f t="shared" si="60"/>
        <v>否</v>
      </c>
      <c r="G1159" s="162" t="str">
        <f t="shared" si="61"/>
        <v>项</v>
      </c>
    </row>
    <row r="1160" ht="36" customHeight="1" spans="1:7">
      <c r="A1160" s="439" t="s">
        <v>2091</v>
      </c>
      <c r="B1160" s="303" t="s">
        <v>2092</v>
      </c>
      <c r="C1160" s="306">
        <v>30</v>
      </c>
      <c r="D1160" s="306">
        <v>599</v>
      </c>
      <c r="E1160" s="316">
        <f t="shared" si="59"/>
        <v>18.967</v>
      </c>
      <c r="F1160" s="285" t="str">
        <f t="shared" si="60"/>
        <v>是</v>
      </c>
      <c r="G1160" s="162" t="str">
        <f t="shared" si="61"/>
        <v>项</v>
      </c>
    </row>
    <row r="1161" ht="36" customHeight="1" spans="1:7">
      <c r="A1161" s="439" t="s">
        <v>2093</v>
      </c>
      <c r="B1161" s="303" t="s">
        <v>2094</v>
      </c>
      <c r="C1161" s="306">
        <v>38847</v>
      </c>
      <c r="D1161" s="306">
        <v>44097</v>
      </c>
      <c r="E1161" s="316">
        <f t="shared" si="59"/>
        <v>0.135</v>
      </c>
      <c r="F1161" s="285" t="str">
        <f t="shared" si="60"/>
        <v>是</v>
      </c>
      <c r="G1161" s="162" t="str">
        <f t="shared" si="61"/>
        <v>项</v>
      </c>
    </row>
    <row r="1162" ht="36" customHeight="1" spans="1:7">
      <c r="A1162" s="439" t="s">
        <v>2095</v>
      </c>
      <c r="B1162" s="303" t="s">
        <v>2096</v>
      </c>
      <c r="C1162" s="344"/>
      <c r="D1162" s="344"/>
      <c r="E1162" s="316" t="str">
        <f t="shared" si="59"/>
        <v/>
      </c>
      <c r="F1162" s="285" t="str">
        <f t="shared" si="60"/>
        <v>否</v>
      </c>
      <c r="G1162" s="162" t="str">
        <f t="shared" si="61"/>
        <v>项</v>
      </c>
    </row>
    <row r="1163" ht="36" customHeight="1" spans="1:7">
      <c r="A1163" s="439" t="s">
        <v>2097</v>
      </c>
      <c r="B1163" s="303" t="s">
        <v>2098</v>
      </c>
      <c r="C1163" s="306">
        <v>50</v>
      </c>
      <c r="D1163" s="306">
        <v>33</v>
      </c>
      <c r="E1163" s="316">
        <f t="shared" si="59"/>
        <v>-0.34</v>
      </c>
      <c r="F1163" s="285" t="str">
        <f t="shared" si="60"/>
        <v>是</v>
      </c>
      <c r="G1163" s="162" t="str">
        <f t="shared" si="61"/>
        <v>项</v>
      </c>
    </row>
    <row r="1164" ht="36" customHeight="1" spans="1:7">
      <c r="A1164" s="439" t="s">
        <v>2099</v>
      </c>
      <c r="B1164" s="303" t="s">
        <v>2100</v>
      </c>
      <c r="C1164" s="306">
        <v>168</v>
      </c>
      <c r="D1164" s="306">
        <v>354</v>
      </c>
      <c r="E1164" s="316">
        <f t="shared" si="59"/>
        <v>1.107</v>
      </c>
      <c r="F1164" s="285" t="str">
        <f t="shared" si="60"/>
        <v>是</v>
      </c>
      <c r="G1164" s="162" t="str">
        <f t="shared" si="61"/>
        <v>项</v>
      </c>
    </row>
    <row r="1165" ht="36" customHeight="1" spans="1:7">
      <c r="A1165" s="439" t="s">
        <v>2101</v>
      </c>
      <c r="B1165" s="303" t="s">
        <v>2102</v>
      </c>
      <c r="C1165" s="306">
        <v>0</v>
      </c>
      <c r="D1165" s="306">
        <v>0</v>
      </c>
      <c r="E1165" s="316" t="str">
        <f t="shared" si="59"/>
        <v/>
      </c>
      <c r="F1165" s="285" t="str">
        <f t="shared" si="60"/>
        <v>否</v>
      </c>
      <c r="G1165" s="162" t="str">
        <f t="shared" si="61"/>
        <v>项</v>
      </c>
    </row>
    <row r="1166" ht="36" customHeight="1" spans="1:7">
      <c r="A1166" s="439" t="s">
        <v>2103</v>
      </c>
      <c r="B1166" s="303" t="s">
        <v>2104</v>
      </c>
      <c r="C1166" s="306">
        <v>0</v>
      </c>
      <c r="D1166" s="306">
        <v>0</v>
      </c>
      <c r="E1166" s="316" t="str">
        <f t="shared" si="59"/>
        <v/>
      </c>
      <c r="F1166" s="285" t="str">
        <f t="shared" si="60"/>
        <v>否</v>
      </c>
      <c r="G1166" s="162" t="str">
        <f t="shared" si="61"/>
        <v>项</v>
      </c>
    </row>
    <row r="1167" ht="36" customHeight="1" spans="1:7">
      <c r="A1167" s="439" t="s">
        <v>2105</v>
      </c>
      <c r="B1167" s="303" t="s">
        <v>2106</v>
      </c>
      <c r="C1167" s="306">
        <v>110</v>
      </c>
      <c r="D1167" s="306">
        <v>2082</v>
      </c>
      <c r="E1167" s="316">
        <f t="shared" si="59"/>
        <v>17.927</v>
      </c>
      <c r="F1167" s="285" t="str">
        <f t="shared" si="60"/>
        <v>是</v>
      </c>
      <c r="G1167" s="162" t="str">
        <f t="shared" si="61"/>
        <v>项</v>
      </c>
    </row>
    <row r="1168" ht="36" customHeight="1" spans="1:7">
      <c r="A1168" s="439" t="s">
        <v>2107</v>
      </c>
      <c r="B1168" s="303" t="s">
        <v>2108</v>
      </c>
      <c r="C1168" s="344">
        <v>0</v>
      </c>
      <c r="D1168" s="344">
        <v>0</v>
      </c>
      <c r="E1168" s="316" t="str">
        <f t="shared" si="59"/>
        <v/>
      </c>
      <c r="F1168" s="285" t="str">
        <f t="shared" si="60"/>
        <v>否</v>
      </c>
      <c r="G1168" s="162" t="str">
        <f t="shared" si="61"/>
        <v>项</v>
      </c>
    </row>
    <row r="1169" ht="36" customHeight="1" spans="1:7">
      <c r="A1169" s="439" t="s">
        <v>2109</v>
      </c>
      <c r="B1169" s="303" t="s">
        <v>2110</v>
      </c>
      <c r="C1169" s="344">
        <v>0</v>
      </c>
      <c r="D1169" s="344">
        <v>0</v>
      </c>
      <c r="E1169" s="316" t="str">
        <f t="shared" si="59"/>
        <v/>
      </c>
      <c r="F1169" s="285" t="str">
        <f t="shared" si="60"/>
        <v>否</v>
      </c>
      <c r="G1169" s="162" t="str">
        <f t="shared" si="61"/>
        <v>项</v>
      </c>
    </row>
    <row r="1170" ht="36" customHeight="1" spans="1:7">
      <c r="A1170" s="439" t="s">
        <v>2111</v>
      </c>
      <c r="B1170" s="303" t="s">
        <v>2112</v>
      </c>
      <c r="C1170" s="344"/>
      <c r="D1170" s="344"/>
      <c r="E1170" s="316" t="str">
        <f t="shared" si="59"/>
        <v/>
      </c>
      <c r="F1170" s="285" t="str">
        <f t="shared" si="60"/>
        <v>否</v>
      </c>
      <c r="G1170" s="162" t="str">
        <f t="shared" si="61"/>
        <v>项</v>
      </c>
    </row>
    <row r="1171" ht="36" customHeight="1" spans="1:7">
      <c r="A1171" s="439" t="s">
        <v>2113</v>
      </c>
      <c r="B1171" s="303" t="s">
        <v>2114</v>
      </c>
      <c r="C1171" s="344"/>
      <c r="D1171" s="344"/>
      <c r="E1171" s="316" t="str">
        <f t="shared" si="59"/>
        <v/>
      </c>
      <c r="F1171" s="285" t="str">
        <f t="shared" si="60"/>
        <v>否</v>
      </c>
      <c r="G1171" s="162" t="str">
        <f t="shared" si="61"/>
        <v>项</v>
      </c>
    </row>
    <row r="1172" ht="36" customHeight="1" spans="1:7">
      <c r="A1172" s="439" t="s">
        <v>2115</v>
      </c>
      <c r="B1172" s="303" t="s">
        <v>2116</v>
      </c>
      <c r="C1172" s="344">
        <v>0</v>
      </c>
      <c r="D1172" s="344">
        <v>0</v>
      </c>
      <c r="E1172" s="316" t="str">
        <f t="shared" si="59"/>
        <v/>
      </c>
      <c r="F1172" s="285" t="str">
        <f t="shared" si="60"/>
        <v>否</v>
      </c>
      <c r="G1172" s="162" t="str">
        <f t="shared" si="61"/>
        <v>项</v>
      </c>
    </row>
    <row r="1173" ht="36" customHeight="1" spans="1:7">
      <c r="A1173" s="439" t="s">
        <v>2117</v>
      </c>
      <c r="B1173" s="303" t="s">
        <v>2118</v>
      </c>
      <c r="C1173" s="344">
        <v>0</v>
      </c>
      <c r="D1173" s="344">
        <v>0</v>
      </c>
      <c r="E1173" s="316" t="str">
        <f t="shared" si="59"/>
        <v/>
      </c>
      <c r="F1173" s="285" t="str">
        <f t="shared" si="60"/>
        <v>否</v>
      </c>
      <c r="G1173" s="162" t="str">
        <f t="shared" si="61"/>
        <v>项</v>
      </c>
    </row>
    <row r="1174" ht="36" customHeight="1" spans="1:7">
      <c r="A1174" s="439" t="s">
        <v>2119</v>
      </c>
      <c r="B1174" s="303" t="s">
        <v>2120</v>
      </c>
      <c r="C1174" s="344">
        <v>0</v>
      </c>
      <c r="D1174" s="344">
        <v>0</v>
      </c>
      <c r="E1174" s="316" t="str">
        <f t="shared" si="59"/>
        <v/>
      </c>
      <c r="F1174" s="285" t="str">
        <f t="shared" si="60"/>
        <v>否</v>
      </c>
      <c r="G1174" s="162" t="str">
        <f t="shared" si="61"/>
        <v>项</v>
      </c>
    </row>
    <row r="1175" ht="36" customHeight="1" spans="1:7">
      <c r="A1175" s="439" t="s">
        <v>2121</v>
      </c>
      <c r="B1175" s="303" t="s">
        <v>2122</v>
      </c>
      <c r="C1175" s="344">
        <v>0</v>
      </c>
      <c r="D1175" s="344">
        <v>0</v>
      </c>
      <c r="E1175" s="316" t="str">
        <f t="shared" si="59"/>
        <v/>
      </c>
      <c r="F1175" s="285" t="str">
        <f t="shared" si="60"/>
        <v>否</v>
      </c>
      <c r="G1175" s="162" t="str">
        <f t="shared" si="61"/>
        <v>项</v>
      </c>
    </row>
    <row r="1176" ht="36" customHeight="1" spans="1:7">
      <c r="A1176" s="439" t="s">
        <v>2123</v>
      </c>
      <c r="B1176" s="303" t="s">
        <v>2124</v>
      </c>
      <c r="C1176" s="344">
        <v>0</v>
      </c>
      <c r="D1176" s="344">
        <v>0</v>
      </c>
      <c r="E1176" s="316" t="str">
        <f t="shared" si="59"/>
        <v/>
      </c>
      <c r="F1176" s="285" t="str">
        <f t="shared" si="60"/>
        <v>否</v>
      </c>
      <c r="G1176" s="162" t="str">
        <f t="shared" si="61"/>
        <v>项</v>
      </c>
    </row>
    <row r="1177" ht="36" customHeight="1" spans="1:7">
      <c r="A1177" s="439" t="s">
        <v>2125</v>
      </c>
      <c r="B1177" s="303" t="s">
        <v>2126</v>
      </c>
      <c r="C1177" s="344">
        <v>0</v>
      </c>
      <c r="D1177" s="344">
        <v>0</v>
      </c>
      <c r="E1177" s="316" t="str">
        <f t="shared" si="59"/>
        <v/>
      </c>
      <c r="F1177" s="285" t="str">
        <f t="shared" si="60"/>
        <v>否</v>
      </c>
      <c r="G1177" s="162" t="str">
        <f t="shared" si="61"/>
        <v>项</v>
      </c>
    </row>
    <row r="1178" ht="36" customHeight="1" spans="1:7">
      <c r="A1178" s="439" t="s">
        <v>2127</v>
      </c>
      <c r="B1178" s="303" t="s">
        <v>2128</v>
      </c>
      <c r="C1178" s="344">
        <v>0</v>
      </c>
      <c r="D1178" s="344">
        <v>0</v>
      </c>
      <c r="E1178" s="316" t="str">
        <f t="shared" si="59"/>
        <v/>
      </c>
      <c r="F1178" s="285" t="str">
        <f t="shared" si="60"/>
        <v>否</v>
      </c>
      <c r="G1178" s="162" t="str">
        <f t="shared" si="61"/>
        <v>项</v>
      </c>
    </row>
    <row r="1179" ht="36" customHeight="1" spans="1:7">
      <c r="A1179" s="439" t="s">
        <v>2129</v>
      </c>
      <c r="B1179" s="303" t="s">
        <v>2130</v>
      </c>
      <c r="C1179" s="344">
        <v>0</v>
      </c>
      <c r="D1179" s="344">
        <v>0</v>
      </c>
      <c r="E1179" s="316" t="str">
        <f t="shared" si="59"/>
        <v/>
      </c>
      <c r="F1179" s="285" t="str">
        <f t="shared" si="60"/>
        <v>否</v>
      </c>
      <c r="G1179" s="162" t="str">
        <f t="shared" si="61"/>
        <v>项</v>
      </c>
    </row>
    <row r="1180" ht="36" customHeight="1" spans="1:7">
      <c r="A1180" s="439" t="s">
        <v>2131</v>
      </c>
      <c r="B1180" s="303" t="s">
        <v>2132</v>
      </c>
      <c r="C1180" s="306">
        <v>5</v>
      </c>
      <c r="D1180" s="306">
        <v>86</v>
      </c>
      <c r="E1180" s="316">
        <f t="shared" si="59"/>
        <v>16.2</v>
      </c>
      <c r="F1180" s="285" t="str">
        <f t="shared" si="60"/>
        <v>是</v>
      </c>
      <c r="G1180" s="162" t="str">
        <f t="shared" si="61"/>
        <v>项</v>
      </c>
    </row>
    <row r="1181" ht="36" customHeight="1" spans="1:7">
      <c r="A1181" s="439" t="s">
        <v>2133</v>
      </c>
      <c r="B1181" s="303" t="s">
        <v>159</v>
      </c>
      <c r="C1181" s="306">
        <v>821</v>
      </c>
      <c r="D1181" s="306">
        <v>853</v>
      </c>
      <c r="E1181" s="316">
        <f t="shared" si="59"/>
        <v>0.039</v>
      </c>
      <c r="F1181" s="285" t="str">
        <f t="shared" si="60"/>
        <v>是</v>
      </c>
      <c r="G1181" s="162" t="str">
        <f t="shared" si="61"/>
        <v>项</v>
      </c>
    </row>
    <row r="1182" ht="36" customHeight="1" spans="1:7">
      <c r="A1182" s="439" t="s">
        <v>2134</v>
      </c>
      <c r="B1182" s="303" t="s">
        <v>2135</v>
      </c>
      <c r="C1182" s="306">
        <v>53</v>
      </c>
      <c r="D1182" s="306">
        <v>16</v>
      </c>
      <c r="E1182" s="316">
        <f t="shared" si="59"/>
        <v>-0.698</v>
      </c>
      <c r="F1182" s="285" t="str">
        <f t="shared" si="60"/>
        <v>是</v>
      </c>
      <c r="G1182" s="162" t="str">
        <f t="shared" si="61"/>
        <v>项</v>
      </c>
    </row>
    <row r="1183" ht="36" customHeight="1" spans="1:7">
      <c r="A1183" s="438" t="s">
        <v>2136</v>
      </c>
      <c r="B1183" s="301" t="s">
        <v>2137</v>
      </c>
      <c r="C1183" s="306">
        <v>381</v>
      </c>
      <c r="D1183" s="306">
        <v>591</v>
      </c>
      <c r="E1183" s="316">
        <f t="shared" si="59"/>
        <v>0.551</v>
      </c>
      <c r="F1183" s="285" t="str">
        <f t="shared" si="60"/>
        <v>是</v>
      </c>
      <c r="G1183" s="162" t="str">
        <f t="shared" si="61"/>
        <v>款</v>
      </c>
    </row>
    <row r="1184" ht="36" customHeight="1" spans="1:7">
      <c r="A1184" s="439" t="s">
        <v>2138</v>
      </c>
      <c r="B1184" s="303" t="s">
        <v>141</v>
      </c>
      <c r="C1184" s="306">
        <v>0</v>
      </c>
      <c r="D1184" s="306">
        <v>104</v>
      </c>
      <c r="E1184" s="316" t="str">
        <f t="shared" si="59"/>
        <v/>
      </c>
      <c r="F1184" s="285" t="str">
        <f t="shared" si="60"/>
        <v>是</v>
      </c>
      <c r="G1184" s="162" t="str">
        <f t="shared" si="61"/>
        <v>项</v>
      </c>
    </row>
    <row r="1185" ht="36" customHeight="1" spans="1:7">
      <c r="A1185" s="439" t="s">
        <v>2139</v>
      </c>
      <c r="B1185" s="303" t="s">
        <v>143</v>
      </c>
      <c r="C1185" s="306">
        <v>0</v>
      </c>
      <c r="D1185" s="306">
        <v>0</v>
      </c>
      <c r="E1185" s="316" t="str">
        <f t="shared" si="59"/>
        <v/>
      </c>
      <c r="F1185" s="285" t="str">
        <f t="shared" si="60"/>
        <v>否</v>
      </c>
      <c r="G1185" s="162" t="str">
        <f t="shared" si="61"/>
        <v>项</v>
      </c>
    </row>
    <row r="1186" ht="36" customHeight="1" spans="1:7">
      <c r="A1186" s="439" t="s">
        <v>2140</v>
      </c>
      <c r="B1186" s="303" t="s">
        <v>145</v>
      </c>
      <c r="C1186" s="306">
        <v>0</v>
      </c>
      <c r="D1186" s="306">
        <v>0</v>
      </c>
      <c r="E1186" s="316" t="str">
        <f t="shared" si="59"/>
        <v/>
      </c>
      <c r="F1186" s="285" t="str">
        <f t="shared" si="60"/>
        <v>否</v>
      </c>
      <c r="G1186" s="162" t="str">
        <f t="shared" si="61"/>
        <v>项</v>
      </c>
    </row>
    <row r="1187" ht="36" customHeight="1" spans="1:7">
      <c r="A1187" s="439" t="s">
        <v>2141</v>
      </c>
      <c r="B1187" s="303" t="s">
        <v>2142</v>
      </c>
      <c r="C1187" s="306">
        <v>36</v>
      </c>
      <c r="D1187" s="306">
        <v>190</v>
      </c>
      <c r="E1187" s="316">
        <f t="shared" si="59"/>
        <v>4.278</v>
      </c>
      <c r="F1187" s="285" t="str">
        <f t="shared" si="60"/>
        <v>是</v>
      </c>
      <c r="G1187" s="162" t="str">
        <f t="shared" si="61"/>
        <v>项</v>
      </c>
    </row>
    <row r="1188" ht="36" customHeight="1" spans="1:7">
      <c r="A1188" s="439" t="s">
        <v>2143</v>
      </c>
      <c r="B1188" s="303" t="s">
        <v>2144</v>
      </c>
      <c r="C1188" s="344"/>
      <c r="D1188" s="344"/>
      <c r="E1188" s="316" t="str">
        <f t="shared" si="59"/>
        <v/>
      </c>
      <c r="F1188" s="285" t="str">
        <f t="shared" si="60"/>
        <v>否</v>
      </c>
      <c r="G1188" s="162" t="str">
        <f t="shared" si="61"/>
        <v>项</v>
      </c>
    </row>
    <row r="1189" ht="36" customHeight="1" spans="1:7">
      <c r="A1189" s="439" t="s">
        <v>2145</v>
      </c>
      <c r="B1189" s="303" t="s">
        <v>2146</v>
      </c>
      <c r="C1189" s="344"/>
      <c r="D1189" s="344"/>
      <c r="E1189" s="316" t="str">
        <f t="shared" si="59"/>
        <v/>
      </c>
      <c r="F1189" s="285" t="str">
        <f t="shared" si="60"/>
        <v>否</v>
      </c>
      <c r="G1189" s="162" t="str">
        <f t="shared" si="61"/>
        <v>项</v>
      </c>
    </row>
    <row r="1190" ht="36" customHeight="1" spans="1:7">
      <c r="A1190" s="439" t="s">
        <v>2147</v>
      </c>
      <c r="B1190" s="303" t="s">
        <v>2148</v>
      </c>
      <c r="C1190" s="344"/>
      <c r="D1190" s="344"/>
      <c r="E1190" s="316" t="str">
        <f t="shared" si="59"/>
        <v/>
      </c>
      <c r="F1190" s="285" t="str">
        <f t="shared" si="60"/>
        <v>否</v>
      </c>
      <c r="G1190" s="162" t="str">
        <f t="shared" si="61"/>
        <v>项</v>
      </c>
    </row>
    <row r="1191" ht="36" customHeight="1" spans="1:7">
      <c r="A1191" s="439" t="s">
        <v>2149</v>
      </c>
      <c r="B1191" s="303" t="s">
        <v>2150</v>
      </c>
      <c r="C1191" s="306">
        <v>90</v>
      </c>
      <c r="D1191" s="306">
        <v>10</v>
      </c>
      <c r="E1191" s="316">
        <f t="shared" si="59"/>
        <v>-0.889</v>
      </c>
      <c r="F1191" s="285" t="str">
        <f t="shared" si="60"/>
        <v>是</v>
      </c>
      <c r="G1191" s="162" t="str">
        <f t="shared" si="61"/>
        <v>项</v>
      </c>
    </row>
    <row r="1192" ht="36" customHeight="1" spans="1:7">
      <c r="A1192" s="439" t="s">
        <v>2151</v>
      </c>
      <c r="B1192" s="303" t="s">
        <v>2152</v>
      </c>
      <c r="C1192" s="306">
        <v>0</v>
      </c>
      <c r="D1192" s="306">
        <v>0</v>
      </c>
      <c r="E1192" s="316" t="str">
        <f t="shared" si="59"/>
        <v/>
      </c>
      <c r="F1192" s="285" t="str">
        <f t="shared" si="60"/>
        <v>否</v>
      </c>
      <c r="G1192" s="162" t="str">
        <f t="shared" si="61"/>
        <v>项</v>
      </c>
    </row>
    <row r="1193" ht="36" customHeight="1" spans="1:7">
      <c r="A1193" s="439" t="s">
        <v>2153</v>
      </c>
      <c r="B1193" s="303" t="s">
        <v>2154</v>
      </c>
      <c r="C1193" s="306">
        <v>0</v>
      </c>
      <c r="D1193" s="306">
        <v>0</v>
      </c>
      <c r="E1193" s="316" t="str">
        <f t="shared" si="59"/>
        <v/>
      </c>
      <c r="F1193" s="285" t="str">
        <f t="shared" si="60"/>
        <v>否</v>
      </c>
      <c r="G1193" s="162" t="str">
        <f t="shared" si="61"/>
        <v>项</v>
      </c>
    </row>
    <row r="1194" ht="36" customHeight="1" spans="1:7">
      <c r="A1194" s="439" t="s">
        <v>2155</v>
      </c>
      <c r="B1194" s="303" t="s">
        <v>2156</v>
      </c>
      <c r="C1194" s="306">
        <v>0</v>
      </c>
      <c r="D1194" s="306">
        <v>0</v>
      </c>
      <c r="E1194" s="316" t="str">
        <f t="shared" si="59"/>
        <v/>
      </c>
      <c r="F1194" s="285" t="str">
        <f t="shared" si="60"/>
        <v>否</v>
      </c>
      <c r="G1194" s="162" t="str">
        <f t="shared" si="61"/>
        <v>项</v>
      </c>
    </row>
    <row r="1195" ht="36" customHeight="1" spans="1:7">
      <c r="A1195" s="439" t="s">
        <v>2157</v>
      </c>
      <c r="B1195" s="303" t="s">
        <v>2158</v>
      </c>
      <c r="C1195" s="306">
        <v>0</v>
      </c>
      <c r="D1195" s="306">
        <v>0</v>
      </c>
      <c r="E1195" s="316" t="str">
        <f t="shared" si="59"/>
        <v/>
      </c>
      <c r="F1195" s="285" t="str">
        <f t="shared" si="60"/>
        <v>否</v>
      </c>
      <c r="G1195" s="162" t="str">
        <f t="shared" si="61"/>
        <v>项</v>
      </c>
    </row>
    <row r="1196" ht="36" customHeight="1" spans="1:7">
      <c r="A1196" s="439" t="s">
        <v>2159</v>
      </c>
      <c r="B1196" s="303" t="s">
        <v>2160</v>
      </c>
      <c r="C1196" s="306">
        <v>0</v>
      </c>
      <c r="D1196" s="306">
        <v>0</v>
      </c>
      <c r="E1196" s="316" t="str">
        <f t="shared" si="59"/>
        <v/>
      </c>
      <c r="F1196" s="285" t="str">
        <f t="shared" si="60"/>
        <v>否</v>
      </c>
      <c r="G1196" s="162" t="str">
        <f t="shared" si="61"/>
        <v>项</v>
      </c>
    </row>
    <row r="1197" ht="36" customHeight="1" spans="1:7">
      <c r="A1197" s="439" t="s">
        <v>2161</v>
      </c>
      <c r="B1197" s="303" t="s">
        <v>2162</v>
      </c>
      <c r="C1197" s="306">
        <v>255</v>
      </c>
      <c r="D1197" s="306">
        <v>287</v>
      </c>
      <c r="E1197" s="316">
        <f t="shared" si="59"/>
        <v>0.125</v>
      </c>
      <c r="F1197" s="285" t="str">
        <f t="shared" si="60"/>
        <v>是</v>
      </c>
      <c r="G1197" s="162" t="str">
        <f t="shared" si="61"/>
        <v>项</v>
      </c>
    </row>
    <row r="1198" ht="36" customHeight="1" spans="1:7">
      <c r="A1198" s="438" t="s">
        <v>2163</v>
      </c>
      <c r="B1198" s="301" t="s">
        <v>2164</v>
      </c>
      <c r="C1198" s="328"/>
      <c r="D1198" s="328"/>
      <c r="E1198" s="316" t="str">
        <f t="shared" si="59"/>
        <v/>
      </c>
      <c r="F1198" s="285" t="str">
        <f t="shared" si="60"/>
        <v>否</v>
      </c>
      <c r="G1198" s="162" t="str">
        <f t="shared" si="61"/>
        <v>款</v>
      </c>
    </row>
    <row r="1199" ht="36" customHeight="1" spans="1:7">
      <c r="A1199" s="305">
        <v>2209999</v>
      </c>
      <c r="B1199" s="303" t="s">
        <v>2165</v>
      </c>
      <c r="C1199" s="344"/>
      <c r="D1199" s="344"/>
      <c r="E1199" s="316" t="str">
        <f t="shared" si="59"/>
        <v/>
      </c>
      <c r="F1199" s="285" t="str">
        <f t="shared" si="60"/>
        <v>否</v>
      </c>
      <c r="G1199" s="162" t="str">
        <f t="shared" si="61"/>
        <v>项</v>
      </c>
    </row>
    <row r="1200" ht="36" customHeight="1" spans="1:7">
      <c r="A1200" s="309" t="s">
        <v>2166</v>
      </c>
      <c r="B1200" s="444" t="s">
        <v>521</v>
      </c>
      <c r="C1200" s="445"/>
      <c r="D1200" s="445"/>
      <c r="E1200" s="316" t="str">
        <f t="shared" si="59"/>
        <v/>
      </c>
      <c r="F1200" s="285" t="str">
        <f t="shared" si="60"/>
        <v>否</v>
      </c>
      <c r="G1200" s="162" t="str">
        <f t="shared" si="61"/>
        <v>项</v>
      </c>
    </row>
    <row r="1201" ht="36" customHeight="1" spans="1:7">
      <c r="A1201" s="438" t="s">
        <v>107</v>
      </c>
      <c r="B1201" s="301" t="s">
        <v>108</v>
      </c>
      <c r="C1201" s="306">
        <v>29570</v>
      </c>
      <c r="D1201" s="306">
        <v>21939</v>
      </c>
      <c r="E1201" s="316">
        <f t="shared" si="59"/>
        <v>-0.258</v>
      </c>
      <c r="F1201" s="285" t="str">
        <f t="shared" si="60"/>
        <v>是</v>
      </c>
      <c r="G1201" s="162" t="str">
        <f t="shared" si="61"/>
        <v>类</v>
      </c>
    </row>
    <row r="1202" ht="36" customHeight="1" spans="1:7">
      <c r="A1202" s="438" t="s">
        <v>2167</v>
      </c>
      <c r="B1202" s="301" t="s">
        <v>2168</v>
      </c>
      <c r="C1202" s="306">
        <v>12153</v>
      </c>
      <c r="D1202" s="306">
        <v>5250</v>
      </c>
      <c r="E1202" s="316">
        <f t="shared" si="59"/>
        <v>-0.568</v>
      </c>
      <c r="F1202" s="285" t="str">
        <f t="shared" si="60"/>
        <v>是</v>
      </c>
      <c r="G1202" s="162" t="str">
        <f t="shared" si="61"/>
        <v>款</v>
      </c>
    </row>
    <row r="1203" ht="36" customHeight="1" spans="1:7">
      <c r="A1203" s="439" t="s">
        <v>2169</v>
      </c>
      <c r="B1203" s="303" t="s">
        <v>2170</v>
      </c>
      <c r="C1203" s="344">
        <v>0</v>
      </c>
      <c r="D1203" s="344">
        <v>0</v>
      </c>
      <c r="E1203" s="316" t="str">
        <f t="shared" si="59"/>
        <v/>
      </c>
      <c r="F1203" s="285" t="str">
        <f t="shared" si="60"/>
        <v>否</v>
      </c>
      <c r="G1203" s="162" t="str">
        <f t="shared" si="61"/>
        <v>项</v>
      </c>
    </row>
    <row r="1204" ht="36" customHeight="1" spans="1:7">
      <c r="A1204" s="439" t="s">
        <v>2171</v>
      </c>
      <c r="B1204" s="303" t="s">
        <v>2172</v>
      </c>
      <c r="C1204" s="344">
        <v>0</v>
      </c>
      <c r="D1204" s="344">
        <v>0</v>
      </c>
      <c r="E1204" s="316" t="str">
        <f t="shared" si="59"/>
        <v/>
      </c>
      <c r="F1204" s="285" t="str">
        <f t="shared" si="60"/>
        <v>否</v>
      </c>
      <c r="G1204" s="162" t="str">
        <f t="shared" si="61"/>
        <v>项</v>
      </c>
    </row>
    <row r="1205" ht="36" customHeight="1" spans="1:7">
      <c r="A1205" s="439" t="s">
        <v>2173</v>
      </c>
      <c r="B1205" s="303" t="s">
        <v>2174</v>
      </c>
      <c r="C1205" s="344">
        <v>0</v>
      </c>
      <c r="D1205" s="344">
        <v>0</v>
      </c>
      <c r="E1205" s="316" t="str">
        <f t="shared" si="59"/>
        <v/>
      </c>
      <c r="F1205" s="285" t="str">
        <f t="shared" si="60"/>
        <v>否</v>
      </c>
      <c r="G1205" s="162" t="str">
        <f t="shared" si="61"/>
        <v>项</v>
      </c>
    </row>
    <row r="1206" ht="36" customHeight="1" spans="1:7">
      <c r="A1206" s="439" t="s">
        <v>2175</v>
      </c>
      <c r="B1206" s="303" t="s">
        <v>2176</v>
      </c>
      <c r="C1206" s="344">
        <v>0</v>
      </c>
      <c r="D1206" s="344">
        <v>0</v>
      </c>
      <c r="E1206" s="316" t="str">
        <f t="shared" si="59"/>
        <v/>
      </c>
      <c r="F1206" s="285" t="str">
        <f t="shared" si="60"/>
        <v>否</v>
      </c>
      <c r="G1206" s="162" t="str">
        <f t="shared" si="61"/>
        <v>项</v>
      </c>
    </row>
    <row r="1207" ht="36" customHeight="1" spans="1:7">
      <c r="A1207" s="439" t="s">
        <v>2177</v>
      </c>
      <c r="B1207" s="303" t="s">
        <v>2178</v>
      </c>
      <c r="C1207" s="306">
        <v>0</v>
      </c>
      <c r="D1207" s="306">
        <v>0</v>
      </c>
      <c r="E1207" s="316" t="str">
        <f t="shared" si="59"/>
        <v/>
      </c>
      <c r="F1207" s="285" t="str">
        <f t="shared" si="60"/>
        <v>否</v>
      </c>
      <c r="G1207" s="162" t="str">
        <f t="shared" si="61"/>
        <v>项</v>
      </c>
    </row>
    <row r="1208" ht="36" customHeight="1" spans="1:7">
      <c r="A1208" s="439" t="s">
        <v>2179</v>
      </c>
      <c r="B1208" s="303" t="s">
        <v>2180</v>
      </c>
      <c r="C1208" s="306">
        <v>12153</v>
      </c>
      <c r="D1208" s="306">
        <v>5250</v>
      </c>
      <c r="E1208" s="316">
        <f t="shared" si="59"/>
        <v>-0.568</v>
      </c>
      <c r="F1208" s="285" t="str">
        <f t="shared" si="60"/>
        <v>是</v>
      </c>
      <c r="G1208" s="162" t="str">
        <f t="shared" si="61"/>
        <v>项</v>
      </c>
    </row>
    <row r="1209" ht="36" customHeight="1" spans="1:7">
      <c r="A1209" s="439" t="s">
        <v>2181</v>
      </c>
      <c r="B1209" s="303" t="s">
        <v>2182</v>
      </c>
      <c r="C1209" s="306">
        <v>0</v>
      </c>
      <c r="D1209" s="306">
        <v>0</v>
      </c>
      <c r="E1209" s="316" t="str">
        <f t="shared" si="59"/>
        <v/>
      </c>
      <c r="F1209" s="285" t="str">
        <f t="shared" si="60"/>
        <v>否</v>
      </c>
      <c r="G1209" s="162" t="str">
        <f t="shared" si="61"/>
        <v>项</v>
      </c>
    </row>
    <row r="1210" ht="36" customHeight="1" spans="1:7">
      <c r="A1210" s="439" t="s">
        <v>2183</v>
      </c>
      <c r="B1210" s="303" t="s">
        <v>2184</v>
      </c>
      <c r="C1210" s="306">
        <v>0</v>
      </c>
      <c r="D1210" s="306">
        <v>0</v>
      </c>
      <c r="E1210" s="316" t="str">
        <f t="shared" si="59"/>
        <v/>
      </c>
      <c r="F1210" s="285" t="str">
        <f t="shared" si="60"/>
        <v>否</v>
      </c>
      <c r="G1210" s="162" t="str">
        <f t="shared" si="61"/>
        <v>项</v>
      </c>
    </row>
    <row r="1211" ht="36" customHeight="1" spans="1:7">
      <c r="A1211" s="439" t="s">
        <v>2185</v>
      </c>
      <c r="B1211" s="303" t="s">
        <v>2186</v>
      </c>
      <c r="C1211" s="306">
        <v>0</v>
      </c>
      <c r="D1211" s="306">
        <v>0</v>
      </c>
      <c r="E1211" s="316" t="str">
        <f t="shared" si="59"/>
        <v/>
      </c>
      <c r="F1211" s="285" t="str">
        <f t="shared" si="60"/>
        <v>否</v>
      </c>
      <c r="G1211" s="162" t="str">
        <f t="shared" si="61"/>
        <v>项</v>
      </c>
    </row>
    <row r="1212" ht="36" customHeight="1" spans="1:7">
      <c r="A1212" s="439" t="s">
        <v>2187</v>
      </c>
      <c r="B1212" s="303" t="s">
        <v>2188</v>
      </c>
      <c r="C1212" s="344"/>
      <c r="D1212" s="344"/>
      <c r="E1212" s="316" t="str">
        <f t="shared" si="59"/>
        <v/>
      </c>
      <c r="F1212" s="285" t="str">
        <f t="shared" si="60"/>
        <v>否</v>
      </c>
      <c r="G1212" s="162" t="str">
        <f t="shared" si="61"/>
        <v>项</v>
      </c>
    </row>
    <row r="1213" ht="36" customHeight="1" spans="1:7">
      <c r="A1213" s="438" t="s">
        <v>2189</v>
      </c>
      <c r="B1213" s="301" t="s">
        <v>2190</v>
      </c>
      <c r="C1213" s="306">
        <v>16419</v>
      </c>
      <c r="D1213" s="306">
        <v>15274</v>
      </c>
      <c r="E1213" s="316">
        <f t="shared" si="59"/>
        <v>-0.07</v>
      </c>
      <c r="F1213" s="285" t="str">
        <f t="shared" si="60"/>
        <v>是</v>
      </c>
      <c r="G1213" s="162" t="str">
        <f t="shared" si="61"/>
        <v>款</v>
      </c>
    </row>
    <row r="1214" ht="36" customHeight="1" spans="1:7">
      <c r="A1214" s="439" t="s">
        <v>2191</v>
      </c>
      <c r="B1214" s="303" t="s">
        <v>2192</v>
      </c>
      <c r="C1214" s="306">
        <v>15137</v>
      </c>
      <c r="D1214" s="306">
        <v>14229</v>
      </c>
      <c r="E1214" s="316">
        <f t="shared" si="59"/>
        <v>-0.06</v>
      </c>
      <c r="F1214" s="285" t="str">
        <f t="shared" si="60"/>
        <v>是</v>
      </c>
      <c r="G1214" s="162" t="str">
        <f t="shared" si="61"/>
        <v>项</v>
      </c>
    </row>
    <row r="1215" ht="36" customHeight="1" spans="1:7">
      <c r="A1215" s="439" t="s">
        <v>2193</v>
      </c>
      <c r="B1215" s="303" t="s">
        <v>2194</v>
      </c>
      <c r="C1215" s="306">
        <v>0</v>
      </c>
      <c r="D1215" s="306">
        <v>0</v>
      </c>
      <c r="E1215" s="316" t="str">
        <f t="shared" si="59"/>
        <v/>
      </c>
      <c r="F1215" s="285" t="str">
        <f t="shared" si="60"/>
        <v>否</v>
      </c>
      <c r="G1215" s="162" t="str">
        <f t="shared" si="61"/>
        <v>项</v>
      </c>
    </row>
    <row r="1216" ht="36" customHeight="1" spans="1:7">
      <c r="A1216" s="439" t="s">
        <v>2195</v>
      </c>
      <c r="B1216" s="303" t="s">
        <v>2196</v>
      </c>
      <c r="C1216" s="306">
        <v>1282</v>
      </c>
      <c r="D1216" s="306">
        <v>1045</v>
      </c>
      <c r="E1216" s="316">
        <f t="shared" si="59"/>
        <v>-0.185</v>
      </c>
      <c r="F1216" s="285" t="str">
        <f t="shared" si="60"/>
        <v>是</v>
      </c>
      <c r="G1216" s="162" t="str">
        <f t="shared" si="61"/>
        <v>项</v>
      </c>
    </row>
    <row r="1217" ht="36" customHeight="1" spans="1:7">
      <c r="A1217" s="438" t="s">
        <v>2197</v>
      </c>
      <c r="B1217" s="301" t="s">
        <v>2198</v>
      </c>
      <c r="C1217" s="306">
        <v>998</v>
      </c>
      <c r="D1217" s="306">
        <v>1415</v>
      </c>
      <c r="E1217" s="316">
        <f t="shared" si="59"/>
        <v>0.418</v>
      </c>
      <c r="F1217" s="285" t="str">
        <f t="shared" si="60"/>
        <v>是</v>
      </c>
      <c r="G1217" s="162" t="str">
        <f t="shared" si="61"/>
        <v>款</v>
      </c>
    </row>
    <row r="1218" ht="36" customHeight="1" spans="1:7">
      <c r="A1218" s="439" t="s">
        <v>2199</v>
      </c>
      <c r="B1218" s="303" t="s">
        <v>2200</v>
      </c>
      <c r="C1218" s="344">
        <v>0</v>
      </c>
      <c r="D1218" s="344">
        <v>0</v>
      </c>
      <c r="E1218" s="316" t="str">
        <f t="shared" si="59"/>
        <v/>
      </c>
      <c r="F1218" s="285" t="str">
        <f t="shared" si="60"/>
        <v>否</v>
      </c>
      <c r="G1218" s="162" t="str">
        <f t="shared" si="61"/>
        <v>项</v>
      </c>
    </row>
    <row r="1219" ht="36" customHeight="1" spans="1:7">
      <c r="A1219" s="439" t="s">
        <v>2201</v>
      </c>
      <c r="B1219" s="303" t="s">
        <v>2202</v>
      </c>
      <c r="C1219" s="306">
        <v>998</v>
      </c>
      <c r="D1219" s="306">
        <v>1415</v>
      </c>
      <c r="E1219" s="316">
        <f t="shared" si="59"/>
        <v>0.418</v>
      </c>
      <c r="F1219" s="285" t="str">
        <f t="shared" si="60"/>
        <v>是</v>
      </c>
      <c r="G1219" s="162" t="str">
        <f t="shared" si="61"/>
        <v>项</v>
      </c>
    </row>
    <row r="1220" ht="36" customHeight="1" spans="1:7">
      <c r="A1220" s="439" t="s">
        <v>2203</v>
      </c>
      <c r="B1220" s="303" t="s">
        <v>2204</v>
      </c>
      <c r="C1220" s="306">
        <v>0</v>
      </c>
      <c r="D1220" s="306">
        <v>0</v>
      </c>
      <c r="E1220" s="316" t="str">
        <f t="shared" ref="E1220:E1283" si="62">IF(C1220&gt;0,D1220/C1220-1,IF(C1220&lt;0,-(D1220/C1220-1),""))</f>
        <v/>
      </c>
      <c r="F1220" s="285" t="str">
        <f t="shared" ref="F1220:F1283" si="63">IF(LEN(A1220)=3,"是",IF(B1220&lt;&gt;"",IF(SUM(C1220:D1220)&lt;&gt;0,"是","否"),"是"))</f>
        <v>否</v>
      </c>
      <c r="G1220" s="162" t="str">
        <f t="shared" ref="G1220:G1283" si="64">IF(LEN(A1220)=3,"类",IF(LEN(A1220)=5,"款","项"))</f>
        <v>项</v>
      </c>
    </row>
    <row r="1221" ht="36" customHeight="1" spans="1:7">
      <c r="A1221" s="443" t="s">
        <v>2205</v>
      </c>
      <c r="B1221" s="444" t="s">
        <v>521</v>
      </c>
      <c r="C1221" s="445"/>
      <c r="D1221" s="445"/>
      <c r="E1221" s="316" t="str">
        <f t="shared" si="62"/>
        <v/>
      </c>
      <c r="F1221" s="285" t="str">
        <f t="shared" si="63"/>
        <v>否</v>
      </c>
      <c r="G1221" s="162" t="str">
        <f t="shared" si="64"/>
        <v>项</v>
      </c>
    </row>
    <row r="1222" ht="36" customHeight="1" spans="1:7">
      <c r="A1222" s="438" t="s">
        <v>109</v>
      </c>
      <c r="B1222" s="301" t="s">
        <v>110</v>
      </c>
      <c r="C1222" s="306">
        <v>3909</v>
      </c>
      <c r="D1222" s="306">
        <v>2916</v>
      </c>
      <c r="E1222" s="316">
        <f t="shared" si="62"/>
        <v>-0.254</v>
      </c>
      <c r="F1222" s="285" t="str">
        <f t="shared" si="63"/>
        <v>是</v>
      </c>
      <c r="G1222" s="162" t="str">
        <f t="shared" si="64"/>
        <v>类</v>
      </c>
    </row>
    <row r="1223" ht="36" customHeight="1" spans="1:7">
      <c r="A1223" s="438" t="s">
        <v>2206</v>
      </c>
      <c r="B1223" s="301" t="s">
        <v>2207</v>
      </c>
      <c r="C1223" s="306">
        <v>3868</v>
      </c>
      <c r="D1223" s="306">
        <v>2868</v>
      </c>
      <c r="E1223" s="316">
        <f t="shared" si="62"/>
        <v>-0.259</v>
      </c>
      <c r="F1223" s="285" t="str">
        <f t="shared" si="63"/>
        <v>是</v>
      </c>
      <c r="G1223" s="162" t="str">
        <f t="shared" si="64"/>
        <v>款</v>
      </c>
    </row>
    <row r="1224" ht="36" customHeight="1" spans="1:7">
      <c r="A1224" s="439" t="s">
        <v>2208</v>
      </c>
      <c r="B1224" s="303" t="s">
        <v>141</v>
      </c>
      <c r="C1224" s="306">
        <v>0</v>
      </c>
      <c r="D1224" s="306">
        <v>0</v>
      </c>
      <c r="E1224" s="316" t="str">
        <f t="shared" si="62"/>
        <v/>
      </c>
      <c r="F1224" s="285" t="str">
        <f t="shared" si="63"/>
        <v>否</v>
      </c>
      <c r="G1224" s="162" t="str">
        <f t="shared" si="64"/>
        <v>项</v>
      </c>
    </row>
    <row r="1225" ht="36" customHeight="1" spans="1:7">
      <c r="A1225" s="439" t="s">
        <v>2209</v>
      </c>
      <c r="B1225" s="303" t="s">
        <v>143</v>
      </c>
      <c r="C1225" s="306">
        <v>0</v>
      </c>
      <c r="D1225" s="306">
        <v>0</v>
      </c>
      <c r="E1225" s="316" t="str">
        <f t="shared" si="62"/>
        <v/>
      </c>
      <c r="F1225" s="285" t="str">
        <f t="shared" si="63"/>
        <v>否</v>
      </c>
      <c r="G1225" s="162" t="str">
        <f t="shared" si="64"/>
        <v>项</v>
      </c>
    </row>
    <row r="1226" ht="36" customHeight="1" spans="1:7">
      <c r="A1226" s="439" t="s">
        <v>2210</v>
      </c>
      <c r="B1226" s="303" t="s">
        <v>145</v>
      </c>
      <c r="C1226" s="306">
        <v>0</v>
      </c>
      <c r="D1226" s="306">
        <v>0</v>
      </c>
      <c r="E1226" s="316" t="str">
        <f t="shared" si="62"/>
        <v/>
      </c>
      <c r="F1226" s="285" t="str">
        <f t="shared" si="63"/>
        <v>否</v>
      </c>
      <c r="G1226" s="162" t="str">
        <f t="shared" si="64"/>
        <v>项</v>
      </c>
    </row>
    <row r="1227" ht="36" customHeight="1" spans="1:7">
      <c r="A1227" s="439" t="s">
        <v>2211</v>
      </c>
      <c r="B1227" s="303" t="s">
        <v>2212</v>
      </c>
      <c r="C1227" s="306">
        <v>0</v>
      </c>
      <c r="D1227" s="306">
        <v>0</v>
      </c>
      <c r="E1227" s="316" t="str">
        <f t="shared" si="62"/>
        <v/>
      </c>
      <c r="F1227" s="285" t="str">
        <f t="shared" si="63"/>
        <v>否</v>
      </c>
      <c r="G1227" s="162" t="str">
        <f t="shared" si="64"/>
        <v>项</v>
      </c>
    </row>
    <row r="1228" ht="36" customHeight="1" spans="1:7">
      <c r="A1228" s="439" t="s">
        <v>2213</v>
      </c>
      <c r="B1228" s="303" t="s">
        <v>2214</v>
      </c>
      <c r="C1228" s="306">
        <v>0</v>
      </c>
      <c r="D1228" s="306">
        <v>0</v>
      </c>
      <c r="E1228" s="316" t="str">
        <f t="shared" si="62"/>
        <v/>
      </c>
      <c r="F1228" s="285" t="str">
        <f t="shared" si="63"/>
        <v>否</v>
      </c>
      <c r="G1228" s="162" t="str">
        <f t="shared" si="64"/>
        <v>项</v>
      </c>
    </row>
    <row r="1229" ht="36" customHeight="1" spans="1:7">
      <c r="A1229" s="439" t="s">
        <v>2215</v>
      </c>
      <c r="B1229" s="303" t="s">
        <v>2216</v>
      </c>
      <c r="C1229" s="306">
        <v>18</v>
      </c>
      <c r="D1229" s="306">
        <v>0</v>
      </c>
      <c r="E1229" s="316">
        <f t="shared" si="62"/>
        <v>-1</v>
      </c>
      <c r="F1229" s="285" t="str">
        <f t="shared" si="63"/>
        <v>是</v>
      </c>
      <c r="G1229" s="162" t="str">
        <f t="shared" si="64"/>
        <v>项</v>
      </c>
    </row>
    <row r="1230" ht="36" customHeight="1" spans="1:7">
      <c r="A1230" s="439" t="s">
        <v>2217</v>
      </c>
      <c r="B1230" s="303" t="s">
        <v>2218</v>
      </c>
      <c r="C1230" s="344">
        <v>0</v>
      </c>
      <c r="D1230" s="344">
        <v>0</v>
      </c>
      <c r="E1230" s="316" t="str">
        <f t="shared" si="62"/>
        <v/>
      </c>
      <c r="F1230" s="285" t="str">
        <f t="shared" si="63"/>
        <v>否</v>
      </c>
      <c r="G1230" s="162" t="str">
        <f t="shared" si="64"/>
        <v>项</v>
      </c>
    </row>
    <row r="1231" ht="36" customHeight="1" spans="1:7">
      <c r="A1231" s="439" t="s">
        <v>2219</v>
      </c>
      <c r="B1231" s="303" t="s">
        <v>2220</v>
      </c>
      <c r="C1231" s="306">
        <v>240</v>
      </c>
      <c r="D1231" s="306">
        <v>0</v>
      </c>
      <c r="E1231" s="316">
        <f t="shared" si="62"/>
        <v>-1</v>
      </c>
      <c r="F1231" s="285" t="str">
        <f t="shared" si="63"/>
        <v>是</v>
      </c>
      <c r="G1231" s="162" t="str">
        <f t="shared" si="64"/>
        <v>项</v>
      </c>
    </row>
    <row r="1232" ht="36" customHeight="1" spans="1:7">
      <c r="A1232" s="439" t="s">
        <v>2221</v>
      </c>
      <c r="B1232" s="303" t="s">
        <v>2222</v>
      </c>
      <c r="C1232" s="306">
        <v>0</v>
      </c>
      <c r="D1232" s="306">
        <v>0</v>
      </c>
      <c r="E1232" s="316" t="str">
        <f t="shared" si="62"/>
        <v/>
      </c>
      <c r="F1232" s="285" t="str">
        <f t="shared" si="63"/>
        <v>否</v>
      </c>
      <c r="G1232" s="162" t="str">
        <f t="shared" si="64"/>
        <v>项</v>
      </c>
    </row>
    <row r="1233" ht="36" customHeight="1" spans="1:7">
      <c r="A1233" s="439" t="s">
        <v>2223</v>
      </c>
      <c r="B1233" s="303" t="s">
        <v>2224</v>
      </c>
      <c r="C1233" s="306">
        <v>0</v>
      </c>
      <c r="D1233" s="306">
        <v>0</v>
      </c>
      <c r="E1233" s="316" t="str">
        <f t="shared" si="62"/>
        <v/>
      </c>
      <c r="F1233" s="285" t="str">
        <f t="shared" si="63"/>
        <v>否</v>
      </c>
      <c r="G1233" s="162" t="str">
        <f t="shared" si="64"/>
        <v>项</v>
      </c>
    </row>
    <row r="1234" ht="36" customHeight="1" spans="1:7">
      <c r="A1234" s="439" t="s">
        <v>2225</v>
      </c>
      <c r="B1234" s="303" t="s">
        <v>2226</v>
      </c>
      <c r="C1234" s="306">
        <v>3414</v>
      </c>
      <c r="D1234" s="306">
        <v>2648</v>
      </c>
      <c r="E1234" s="316">
        <f t="shared" si="62"/>
        <v>-0.224</v>
      </c>
      <c r="F1234" s="285" t="str">
        <f t="shared" si="63"/>
        <v>是</v>
      </c>
      <c r="G1234" s="162" t="str">
        <f t="shared" si="64"/>
        <v>项</v>
      </c>
    </row>
    <row r="1235" ht="36" customHeight="1" spans="1:7">
      <c r="A1235" s="439" t="s">
        <v>2227</v>
      </c>
      <c r="B1235" s="303" t="s">
        <v>2228</v>
      </c>
      <c r="C1235" s="344">
        <v>0</v>
      </c>
      <c r="D1235" s="344">
        <v>0</v>
      </c>
      <c r="E1235" s="316" t="str">
        <f t="shared" si="62"/>
        <v/>
      </c>
      <c r="F1235" s="285" t="str">
        <f t="shared" si="63"/>
        <v>否</v>
      </c>
      <c r="G1235" s="162" t="str">
        <f t="shared" si="64"/>
        <v>项</v>
      </c>
    </row>
    <row r="1236" ht="36" customHeight="1" spans="1:7">
      <c r="A1236" s="442">
        <v>2220119</v>
      </c>
      <c r="B1236" s="452" t="s">
        <v>2229</v>
      </c>
      <c r="C1236" s="344">
        <v>0</v>
      </c>
      <c r="D1236" s="344">
        <v>0</v>
      </c>
      <c r="E1236" s="316" t="str">
        <f t="shared" si="62"/>
        <v/>
      </c>
      <c r="F1236" s="285" t="str">
        <f t="shared" si="63"/>
        <v>否</v>
      </c>
      <c r="G1236" s="162" t="str">
        <f t="shared" si="64"/>
        <v>项</v>
      </c>
    </row>
    <row r="1237" ht="36" customHeight="1" spans="1:7">
      <c r="A1237" s="442">
        <v>2220120</v>
      </c>
      <c r="B1237" s="452" t="s">
        <v>2230</v>
      </c>
      <c r="C1237" s="344">
        <v>0</v>
      </c>
      <c r="D1237" s="344">
        <v>0</v>
      </c>
      <c r="E1237" s="316" t="str">
        <f t="shared" si="62"/>
        <v/>
      </c>
      <c r="F1237" s="285" t="str">
        <f t="shared" si="63"/>
        <v>否</v>
      </c>
      <c r="G1237" s="162" t="str">
        <f t="shared" si="64"/>
        <v>项</v>
      </c>
    </row>
    <row r="1238" ht="36" customHeight="1" spans="1:7">
      <c r="A1238" s="442">
        <v>2220121</v>
      </c>
      <c r="B1238" s="452" t="s">
        <v>2231</v>
      </c>
      <c r="C1238" s="344"/>
      <c r="D1238" s="344"/>
      <c r="E1238" s="316" t="str">
        <f t="shared" si="62"/>
        <v/>
      </c>
      <c r="F1238" s="285" t="str">
        <f t="shared" si="63"/>
        <v>否</v>
      </c>
      <c r="G1238" s="162" t="str">
        <f t="shared" si="64"/>
        <v>项</v>
      </c>
    </row>
    <row r="1239" ht="36" customHeight="1" spans="1:7">
      <c r="A1239" s="439" t="s">
        <v>2232</v>
      </c>
      <c r="B1239" s="303" t="s">
        <v>159</v>
      </c>
      <c r="C1239" s="306">
        <v>131</v>
      </c>
      <c r="D1239" s="306">
        <v>161</v>
      </c>
      <c r="E1239" s="316">
        <f t="shared" si="62"/>
        <v>0.229</v>
      </c>
      <c r="F1239" s="285" t="str">
        <f t="shared" si="63"/>
        <v>是</v>
      </c>
      <c r="G1239" s="162" t="str">
        <f t="shared" si="64"/>
        <v>项</v>
      </c>
    </row>
    <row r="1240" ht="36" customHeight="1" spans="1:7">
      <c r="A1240" s="439" t="s">
        <v>2233</v>
      </c>
      <c r="B1240" s="303" t="s">
        <v>2234</v>
      </c>
      <c r="C1240" s="306">
        <v>65</v>
      </c>
      <c r="D1240" s="306">
        <v>59</v>
      </c>
      <c r="E1240" s="316">
        <f t="shared" si="62"/>
        <v>-0.092</v>
      </c>
      <c r="F1240" s="285" t="str">
        <f t="shared" si="63"/>
        <v>是</v>
      </c>
      <c r="G1240" s="162" t="str">
        <f t="shared" si="64"/>
        <v>项</v>
      </c>
    </row>
    <row r="1241" ht="36" customHeight="1" spans="1:7">
      <c r="A1241" s="438" t="s">
        <v>2235</v>
      </c>
      <c r="B1241" s="301" t="s">
        <v>2236</v>
      </c>
      <c r="C1241" s="328"/>
      <c r="D1241" s="328"/>
      <c r="E1241" s="316" t="str">
        <f t="shared" si="62"/>
        <v/>
      </c>
      <c r="F1241" s="285" t="str">
        <f t="shared" si="63"/>
        <v>否</v>
      </c>
      <c r="G1241" s="162" t="str">
        <f t="shared" si="64"/>
        <v>款</v>
      </c>
    </row>
    <row r="1242" ht="36" customHeight="1" spans="1:7">
      <c r="A1242" s="439" t="s">
        <v>2237</v>
      </c>
      <c r="B1242" s="303" t="s">
        <v>141</v>
      </c>
      <c r="C1242" s="344">
        <v>0</v>
      </c>
      <c r="D1242" s="344">
        <v>0</v>
      </c>
      <c r="E1242" s="316" t="str">
        <f t="shared" si="62"/>
        <v/>
      </c>
      <c r="F1242" s="285" t="str">
        <f t="shared" si="63"/>
        <v>否</v>
      </c>
      <c r="G1242" s="162" t="str">
        <f t="shared" si="64"/>
        <v>项</v>
      </c>
    </row>
    <row r="1243" ht="36" customHeight="1" spans="1:7">
      <c r="A1243" s="439" t="s">
        <v>2238</v>
      </c>
      <c r="B1243" s="303" t="s">
        <v>143</v>
      </c>
      <c r="C1243" s="344">
        <v>0</v>
      </c>
      <c r="D1243" s="344">
        <v>0</v>
      </c>
      <c r="E1243" s="316" t="str">
        <f t="shared" si="62"/>
        <v/>
      </c>
      <c r="F1243" s="285" t="str">
        <f t="shared" si="63"/>
        <v>否</v>
      </c>
      <c r="G1243" s="162" t="str">
        <f t="shared" si="64"/>
        <v>项</v>
      </c>
    </row>
    <row r="1244" ht="36" customHeight="1" spans="1:7">
      <c r="A1244" s="439" t="s">
        <v>2239</v>
      </c>
      <c r="B1244" s="303" t="s">
        <v>145</v>
      </c>
      <c r="C1244" s="344">
        <v>0</v>
      </c>
      <c r="D1244" s="344">
        <v>0</v>
      </c>
      <c r="E1244" s="316" t="str">
        <f t="shared" si="62"/>
        <v/>
      </c>
      <c r="F1244" s="285" t="str">
        <f t="shared" si="63"/>
        <v>否</v>
      </c>
      <c r="G1244" s="162" t="str">
        <f t="shared" si="64"/>
        <v>项</v>
      </c>
    </row>
    <row r="1245" ht="36" customHeight="1" spans="1:7">
      <c r="A1245" s="439" t="s">
        <v>2240</v>
      </c>
      <c r="B1245" s="303" t="s">
        <v>2241</v>
      </c>
      <c r="C1245" s="344">
        <v>0</v>
      </c>
      <c r="D1245" s="344">
        <v>0</v>
      </c>
      <c r="E1245" s="316" t="str">
        <f t="shared" si="62"/>
        <v/>
      </c>
      <c r="F1245" s="285" t="str">
        <f t="shared" si="63"/>
        <v>否</v>
      </c>
      <c r="G1245" s="162" t="str">
        <f t="shared" si="64"/>
        <v>项</v>
      </c>
    </row>
    <row r="1246" ht="36" customHeight="1" spans="1:7">
      <c r="A1246" s="439" t="s">
        <v>2242</v>
      </c>
      <c r="B1246" s="303" t="s">
        <v>2243</v>
      </c>
      <c r="C1246" s="344">
        <v>0</v>
      </c>
      <c r="D1246" s="344">
        <v>0</v>
      </c>
      <c r="E1246" s="316" t="str">
        <f t="shared" si="62"/>
        <v/>
      </c>
      <c r="F1246" s="285" t="str">
        <f t="shared" si="63"/>
        <v>否</v>
      </c>
      <c r="G1246" s="162" t="str">
        <f t="shared" si="64"/>
        <v>项</v>
      </c>
    </row>
    <row r="1247" ht="36" customHeight="1" spans="1:7">
      <c r="A1247" s="439" t="s">
        <v>2244</v>
      </c>
      <c r="B1247" s="303" t="s">
        <v>2245</v>
      </c>
      <c r="C1247" s="344">
        <v>0</v>
      </c>
      <c r="D1247" s="344">
        <v>0</v>
      </c>
      <c r="E1247" s="316" t="str">
        <f t="shared" si="62"/>
        <v/>
      </c>
      <c r="F1247" s="285" t="str">
        <f t="shared" si="63"/>
        <v>否</v>
      </c>
      <c r="G1247" s="162" t="str">
        <f t="shared" si="64"/>
        <v>项</v>
      </c>
    </row>
    <row r="1248" ht="36" customHeight="1" spans="1:7">
      <c r="A1248" s="439" t="s">
        <v>2246</v>
      </c>
      <c r="B1248" s="303" t="s">
        <v>2247</v>
      </c>
      <c r="C1248" s="344">
        <v>0</v>
      </c>
      <c r="D1248" s="344">
        <v>0</v>
      </c>
      <c r="E1248" s="316" t="str">
        <f t="shared" si="62"/>
        <v/>
      </c>
      <c r="F1248" s="285" t="str">
        <f t="shared" si="63"/>
        <v>否</v>
      </c>
      <c r="G1248" s="162" t="str">
        <f t="shared" si="64"/>
        <v>项</v>
      </c>
    </row>
    <row r="1249" ht="36" customHeight="1" spans="1:7">
      <c r="A1249" s="439" t="s">
        <v>2248</v>
      </c>
      <c r="B1249" s="303" t="s">
        <v>2249</v>
      </c>
      <c r="C1249" s="344">
        <v>0</v>
      </c>
      <c r="D1249" s="344">
        <v>0</v>
      </c>
      <c r="E1249" s="316" t="str">
        <f t="shared" si="62"/>
        <v/>
      </c>
      <c r="F1249" s="285" t="str">
        <f t="shared" si="63"/>
        <v>否</v>
      </c>
      <c r="G1249" s="162" t="str">
        <f t="shared" si="64"/>
        <v>项</v>
      </c>
    </row>
    <row r="1250" ht="36" customHeight="1" spans="1:7">
      <c r="A1250" s="439" t="s">
        <v>2250</v>
      </c>
      <c r="B1250" s="303" t="s">
        <v>2251</v>
      </c>
      <c r="C1250" s="344">
        <v>0</v>
      </c>
      <c r="D1250" s="344">
        <v>0</v>
      </c>
      <c r="E1250" s="316" t="str">
        <f t="shared" si="62"/>
        <v/>
      </c>
      <c r="F1250" s="285" t="str">
        <f t="shared" si="63"/>
        <v>否</v>
      </c>
      <c r="G1250" s="162" t="str">
        <f t="shared" si="64"/>
        <v>项</v>
      </c>
    </row>
    <row r="1251" ht="36" customHeight="1" spans="1:7">
      <c r="A1251" s="439" t="s">
        <v>2252</v>
      </c>
      <c r="B1251" s="303" t="s">
        <v>2253</v>
      </c>
      <c r="C1251" s="344">
        <v>0</v>
      </c>
      <c r="D1251" s="344">
        <v>0</v>
      </c>
      <c r="E1251" s="316" t="str">
        <f t="shared" si="62"/>
        <v/>
      </c>
      <c r="F1251" s="285" t="str">
        <f t="shared" si="63"/>
        <v>否</v>
      </c>
      <c r="G1251" s="162" t="str">
        <f t="shared" si="64"/>
        <v>项</v>
      </c>
    </row>
    <row r="1252" ht="36" customHeight="1" spans="1:7">
      <c r="A1252" s="439" t="s">
        <v>2254</v>
      </c>
      <c r="B1252" s="303" t="s">
        <v>2255</v>
      </c>
      <c r="C1252" s="344">
        <v>0</v>
      </c>
      <c r="D1252" s="344">
        <v>0</v>
      </c>
      <c r="E1252" s="316" t="str">
        <f t="shared" si="62"/>
        <v/>
      </c>
      <c r="F1252" s="285" t="str">
        <f t="shared" si="63"/>
        <v>否</v>
      </c>
      <c r="G1252" s="162" t="str">
        <f t="shared" si="64"/>
        <v>项</v>
      </c>
    </row>
    <row r="1253" ht="36" customHeight="1" spans="1:7">
      <c r="A1253" s="439" t="s">
        <v>2256</v>
      </c>
      <c r="B1253" s="303" t="s">
        <v>159</v>
      </c>
      <c r="C1253" s="344"/>
      <c r="D1253" s="344"/>
      <c r="E1253" s="316" t="str">
        <f t="shared" si="62"/>
        <v/>
      </c>
      <c r="F1253" s="285" t="str">
        <f t="shared" si="63"/>
        <v>否</v>
      </c>
      <c r="G1253" s="162" t="str">
        <f t="shared" si="64"/>
        <v>项</v>
      </c>
    </row>
    <row r="1254" ht="36" customHeight="1" spans="1:7">
      <c r="A1254" s="439" t="s">
        <v>2257</v>
      </c>
      <c r="B1254" s="303" t="s">
        <v>2258</v>
      </c>
      <c r="C1254" s="344"/>
      <c r="D1254" s="344"/>
      <c r="E1254" s="316" t="str">
        <f t="shared" si="62"/>
        <v/>
      </c>
      <c r="F1254" s="285" t="str">
        <f t="shared" si="63"/>
        <v>否</v>
      </c>
      <c r="G1254" s="162" t="str">
        <f t="shared" si="64"/>
        <v>项</v>
      </c>
    </row>
    <row r="1255" ht="36" customHeight="1" spans="1:7">
      <c r="A1255" s="438" t="s">
        <v>2259</v>
      </c>
      <c r="B1255" s="301" t="s">
        <v>2260</v>
      </c>
      <c r="C1255" s="328">
        <f>SUM(C1256:C1260)</f>
        <v>0</v>
      </c>
      <c r="D1255" s="328">
        <f>SUM(D1256:D1260)</f>
        <v>0</v>
      </c>
      <c r="E1255" s="316" t="str">
        <f t="shared" si="62"/>
        <v/>
      </c>
      <c r="F1255" s="285" t="str">
        <f t="shared" si="63"/>
        <v>否</v>
      </c>
      <c r="G1255" s="162" t="str">
        <f t="shared" si="64"/>
        <v>款</v>
      </c>
    </row>
    <row r="1256" ht="36" customHeight="1" spans="1:7">
      <c r="A1256" s="439" t="s">
        <v>2261</v>
      </c>
      <c r="B1256" s="303" t="s">
        <v>2262</v>
      </c>
      <c r="C1256" s="344">
        <v>0</v>
      </c>
      <c r="D1256" s="344">
        <v>0</v>
      </c>
      <c r="E1256" s="316" t="str">
        <f t="shared" si="62"/>
        <v/>
      </c>
      <c r="F1256" s="285" t="str">
        <f t="shared" si="63"/>
        <v>否</v>
      </c>
      <c r="G1256" s="162" t="str">
        <f t="shared" si="64"/>
        <v>项</v>
      </c>
    </row>
    <row r="1257" ht="36" customHeight="1" spans="1:7">
      <c r="A1257" s="439" t="s">
        <v>2263</v>
      </c>
      <c r="B1257" s="303" t="s">
        <v>2264</v>
      </c>
      <c r="C1257" s="344">
        <v>0</v>
      </c>
      <c r="D1257" s="344">
        <v>0</v>
      </c>
      <c r="E1257" s="316" t="str">
        <f t="shared" si="62"/>
        <v/>
      </c>
      <c r="F1257" s="285" t="str">
        <f t="shared" si="63"/>
        <v>否</v>
      </c>
      <c r="G1257" s="162" t="str">
        <f t="shared" si="64"/>
        <v>项</v>
      </c>
    </row>
    <row r="1258" ht="36" customHeight="1" spans="1:7">
      <c r="A1258" s="439" t="s">
        <v>2265</v>
      </c>
      <c r="B1258" s="303" t="s">
        <v>2266</v>
      </c>
      <c r="C1258" s="344">
        <v>0</v>
      </c>
      <c r="D1258" s="344">
        <v>0</v>
      </c>
      <c r="E1258" s="316" t="str">
        <f t="shared" si="62"/>
        <v/>
      </c>
      <c r="F1258" s="285" t="str">
        <f t="shared" si="63"/>
        <v>否</v>
      </c>
      <c r="G1258" s="162" t="str">
        <f t="shared" si="64"/>
        <v>项</v>
      </c>
    </row>
    <row r="1259" ht="36" customHeight="1" spans="1:7">
      <c r="A1259" s="442">
        <v>2220305</v>
      </c>
      <c r="B1259" s="452" t="s">
        <v>2267</v>
      </c>
      <c r="C1259" s="344">
        <v>0</v>
      </c>
      <c r="D1259" s="344">
        <v>0</v>
      </c>
      <c r="E1259" s="316" t="str">
        <f t="shared" si="62"/>
        <v/>
      </c>
      <c r="F1259" s="285" t="str">
        <f t="shared" si="63"/>
        <v>否</v>
      </c>
      <c r="G1259" s="162" t="str">
        <f t="shared" si="64"/>
        <v>项</v>
      </c>
    </row>
    <row r="1260" ht="36" customHeight="1" spans="1:7">
      <c r="A1260" s="439" t="s">
        <v>2268</v>
      </c>
      <c r="B1260" s="303" t="s">
        <v>2269</v>
      </c>
      <c r="C1260" s="344">
        <v>0</v>
      </c>
      <c r="D1260" s="344">
        <v>0</v>
      </c>
      <c r="E1260" s="316" t="str">
        <f t="shared" si="62"/>
        <v/>
      </c>
      <c r="F1260" s="285" t="str">
        <f t="shared" si="63"/>
        <v>否</v>
      </c>
      <c r="G1260" s="162" t="str">
        <f t="shared" si="64"/>
        <v>项</v>
      </c>
    </row>
    <row r="1261" ht="36" customHeight="1" spans="1:7">
      <c r="A1261" s="438" t="s">
        <v>2270</v>
      </c>
      <c r="B1261" s="301" t="s">
        <v>2271</v>
      </c>
      <c r="C1261" s="328">
        <f>SUM(C1262:C1266)</f>
        <v>0</v>
      </c>
      <c r="D1261" s="328">
        <f>SUM(D1262:D1266)</f>
        <v>0</v>
      </c>
      <c r="E1261" s="316" t="str">
        <f t="shared" si="62"/>
        <v/>
      </c>
      <c r="F1261" s="285" t="str">
        <f t="shared" si="63"/>
        <v>否</v>
      </c>
      <c r="G1261" s="162" t="str">
        <f t="shared" si="64"/>
        <v>款</v>
      </c>
    </row>
    <row r="1262" ht="36" customHeight="1" spans="1:7">
      <c r="A1262" s="439" t="s">
        <v>2272</v>
      </c>
      <c r="B1262" s="303" t="s">
        <v>2273</v>
      </c>
      <c r="C1262" s="344">
        <v>0</v>
      </c>
      <c r="D1262" s="344">
        <v>0</v>
      </c>
      <c r="E1262" s="316" t="str">
        <f t="shared" si="62"/>
        <v/>
      </c>
      <c r="F1262" s="285" t="str">
        <f t="shared" si="63"/>
        <v>否</v>
      </c>
      <c r="G1262" s="162" t="str">
        <f t="shared" si="64"/>
        <v>项</v>
      </c>
    </row>
    <row r="1263" ht="36" customHeight="1" spans="1:7">
      <c r="A1263" s="439" t="s">
        <v>2274</v>
      </c>
      <c r="B1263" s="303" t="s">
        <v>2275</v>
      </c>
      <c r="C1263" s="344">
        <v>0</v>
      </c>
      <c r="D1263" s="344">
        <v>0</v>
      </c>
      <c r="E1263" s="316" t="str">
        <f t="shared" si="62"/>
        <v/>
      </c>
      <c r="F1263" s="285" t="str">
        <f t="shared" si="63"/>
        <v>否</v>
      </c>
      <c r="G1263" s="162" t="str">
        <f t="shared" si="64"/>
        <v>项</v>
      </c>
    </row>
    <row r="1264" ht="36" customHeight="1" spans="1:7">
      <c r="A1264" s="439" t="s">
        <v>2276</v>
      </c>
      <c r="B1264" s="303" t="s">
        <v>2277</v>
      </c>
      <c r="C1264" s="344">
        <v>0</v>
      </c>
      <c r="D1264" s="344">
        <v>0</v>
      </c>
      <c r="E1264" s="316" t="str">
        <f t="shared" si="62"/>
        <v/>
      </c>
      <c r="F1264" s="285" t="str">
        <f t="shared" si="63"/>
        <v>否</v>
      </c>
      <c r="G1264" s="162" t="str">
        <f t="shared" si="64"/>
        <v>项</v>
      </c>
    </row>
    <row r="1265" ht="36" customHeight="1" spans="1:7">
      <c r="A1265" s="439" t="s">
        <v>2278</v>
      </c>
      <c r="B1265" s="303" t="s">
        <v>2279</v>
      </c>
      <c r="C1265" s="344">
        <v>0</v>
      </c>
      <c r="D1265" s="344">
        <v>0</v>
      </c>
      <c r="E1265" s="316" t="str">
        <f t="shared" si="62"/>
        <v/>
      </c>
      <c r="F1265" s="285" t="str">
        <f t="shared" si="63"/>
        <v>否</v>
      </c>
      <c r="G1265" s="162" t="str">
        <f t="shared" si="64"/>
        <v>项</v>
      </c>
    </row>
    <row r="1266" ht="36" customHeight="1" spans="1:7">
      <c r="A1266" s="439" t="s">
        <v>2280</v>
      </c>
      <c r="B1266" s="303" t="s">
        <v>2281</v>
      </c>
      <c r="C1266" s="344">
        <v>0</v>
      </c>
      <c r="D1266" s="344">
        <v>0</v>
      </c>
      <c r="E1266" s="316" t="str">
        <f t="shared" si="62"/>
        <v/>
      </c>
      <c r="F1266" s="285" t="str">
        <f t="shared" si="63"/>
        <v>否</v>
      </c>
      <c r="G1266" s="162" t="str">
        <f t="shared" si="64"/>
        <v>项</v>
      </c>
    </row>
    <row r="1267" ht="36" customHeight="1" spans="1:7">
      <c r="A1267" s="438" t="s">
        <v>2282</v>
      </c>
      <c r="B1267" s="301" t="s">
        <v>2283</v>
      </c>
      <c r="C1267" s="306">
        <v>41</v>
      </c>
      <c r="D1267" s="306">
        <v>48</v>
      </c>
      <c r="E1267" s="316">
        <f t="shared" si="62"/>
        <v>0.171</v>
      </c>
      <c r="F1267" s="285" t="str">
        <f t="shared" si="63"/>
        <v>是</v>
      </c>
      <c r="G1267" s="162" t="str">
        <f t="shared" si="64"/>
        <v>款</v>
      </c>
    </row>
    <row r="1268" ht="36" customHeight="1" spans="1:7">
      <c r="A1268" s="439" t="s">
        <v>2284</v>
      </c>
      <c r="B1268" s="303" t="s">
        <v>2285</v>
      </c>
      <c r="C1268" s="344">
        <v>0</v>
      </c>
      <c r="D1268" s="344">
        <v>0</v>
      </c>
      <c r="E1268" s="316" t="str">
        <f t="shared" si="62"/>
        <v/>
      </c>
      <c r="F1268" s="285" t="str">
        <f t="shared" si="63"/>
        <v>否</v>
      </c>
      <c r="G1268" s="162" t="str">
        <f t="shared" si="64"/>
        <v>项</v>
      </c>
    </row>
    <row r="1269" ht="36" customHeight="1" spans="1:7">
      <c r="A1269" s="439" t="s">
        <v>2286</v>
      </c>
      <c r="B1269" s="303" t="s">
        <v>2287</v>
      </c>
      <c r="C1269" s="344">
        <v>0</v>
      </c>
      <c r="D1269" s="344">
        <v>0</v>
      </c>
      <c r="E1269" s="316" t="str">
        <f t="shared" si="62"/>
        <v/>
      </c>
      <c r="F1269" s="285" t="str">
        <f t="shared" si="63"/>
        <v>否</v>
      </c>
      <c r="G1269" s="162" t="str">
        <f t="shared" si="64"/>
        <v>项</v>
      </c>
    </row>
    <row r="1270" ht="36" customHeight="1" spans="1:7">
      <c r="A1270" s="439" t="s">
        <v>2288</v>
      </c>
      <c r="B1270" s="303" t="s">
        <v>2289</v>
      </c>
      <c r="C1270" s="344">
        <v>0</v>
      </c>
      <c r="D1270" s="344">
        <v>48</v>
      </c>
      <c r="E1270" s="316" t="str">
        <f t="shared" si="62"/>
        <v/>
      </c>
      <c r="F1270" s="285" t="str">
        <f t="shared" si="63"/>
        <v>是</v>
      </c>
      <c r="G1270" s="162" t="str">
        <f t="shared" si="64"/>
        <v>项</v>
      </c>
    </row>
    <row r="1271" ht="36" customHeight="1" spans="1:7">
      <c r="A1271" s="439" t="s">
        <v>2290</v>
      </c>
      <c r="B1271" s="303" t="s">
        <v>2291</v>
      </c>
      <c r="C1271" s="344">
        <v>0</v>
      </c>
      <c r="D1271" s="344">
        <v>0</v>
      </c>
      <c r="E1271" s="316" t="str">
        <f t="shared" si="62"/>
        <v/>
      </c>
      <c r="F1271" s="285" t="str">
        <f t="shared" si="63"/>
        <v>否</v>
      </c>
      <c r="G1271" s="162" t="str">
        <f t="shared" si="64"/>
        <v>项</v>
      </c>
    </row>
    <row r="1272" ht="36" customHeight="1" spans="1:7">
      <c r="A1272" s="439" t="s">
        <v>2292</v>
      </c>
      <c r="B1272" s="303" t="s">
        <v>2293</v>
      </c>
      <c r="C1272" s="344">
        <v>0</v>
      </c>
      <c r="D1272" s="344">
        <v>0</v>
      </c>
      <c r="E1272" s="316" t="str">
        <f t="shared" si="62"/>
        <v/>
      </c>
      <c r="F1272" s="285" t="str">
        <f t="shared" si="63"/>
        <v>否</v>
      </c>
      <c r="G1272" s="162" t="str">
        <f t="shared" si="64"/>
        <v>项</v>
      </c>
    </row>
    <row r="1273" ht="36" customHeight="1" spans="1:7">
      <c r="A1273" s="439" t="s">
        <v>2294</v>
      </c>
      <c r="B1273" s="303" t="s">
        <v>2295</v>
      </c>
      <c r="C1273" s="344">
        <v>0</v>
      </c>
      <c r="D1273" s="344">
        <v>0</v>
      </c>
      <c r="E1273" s="316" t="str">
        <f t="shared" si="62"/>
        <v/>
      </c>
      <c r="F1273" s="285" t="str">
        <f t="shared" si="63"/>
        <v>否</v>
      </c>
      <c r="G1273" s="162" t="str">
        <f t="shared" si="64"/>
        <v>项</v>
      </c>
    </row>
    <row r="1274" ht="36" customHeight="1" spans="1:7">
      <c r="A1274" s="439" t="s">
        <v>2296</v>
      </c>
      <c r="B1274" s="303" t="s">
        <v>2297</v>
      </c>
      <c r="C1274" s="344">
        <v>0</v>
      </c>
      <c r="D1274" s="344">
        <v>0</v>
      </c>
      <c r="E1274" s="316" t="str">
        <f t="shared" si="62"/>
        <v/>
      </c>
      <c r="F1274" s="285" t="str">
        <f t="shared" si="63"/>
        <v>否</v>
      </c>
      <c r="G1274" s="162" t="str">
        <f t="shared" si="64"/>
        <v>项</v>
      </c>
    </row>
    <row r="1275" ht="36" customHeight="1" spans="1:7">
      <c r="A1275" s="439" t="s">
        <v>2298</v>
      </c>
      <c r="B1275" s="303" t="s">
        <v>2299</v>
      </c>
      <c r="C1275" s="344"/>
      <c r="D1275" s="344"/>
      <c r="E1275" s="316" t="str">
        <f t="shared" si="62"/>
        <v/>
      </c>
      <c r="F1275" s="285" t="str">
        <f t="shared" si="63"/>
        <v>否</v>
      </c>
      <c r="G1275" s="162" t="str">
        <f t="shared" si="64"/>
        <v>项</v>
      </c>
    </row>
    <row r="1276" ht="36" customHeight="1" spans="1:7">
      <c r="A1276" s="439" t="s">
        <v>2300</v>
      </c>
      <c r="B1276" s="303" t="s">
        <v>2301</v>
      </c>
      <c r="C1276" s="344"/>
      <c r="D1276" s="344"/>
      <c r="E1276" s="316" t="str">
        <f t="shared" si="62"/>
        <v/>
      </c>
      <c r="F1276" s="285" t="str">
        <f t="shared" si="63"/>
        <v>否</v>
      </c>
      <c r="G1276" s="162" t="str">
        <f t="shared" si="64"/>
        <v>项</v>
      </c>
    </row>
    <row r="1277" ht="36" customHeight="1" spans="1:7">
      <c r="A1277" s="439" t="s">
        <v>2302</v>
      </c>
      <c r="B1277" s="303" t="s">
        <v>2303</v>
      </c>
      <c r="C1277" s="344">
        <v>0</v>
      </c>
      <c r="D1277" s="344">
        <v>0</v>
      </c>
      <c r="E1277" s="316" t="str">
        <f t="shared" si="62"/>
        <v/>
      </c>
      <c r="F1277" s="285" t="str">
        <f t="shared" si="63"/>
        <v>否</v>
      </c>
      <c r="G1277" s="162" t="str">
        <f t="shared" si="64"/>
        <v>项</v>
      </c>
    </row>
    <row r="1278" ht="36" customHeight="1" spans="1:7">
      <c r="A1278" s="305">
        <v>2220511</v>
      </c>
      <c r="B1278" s="303" t="s">
        <v>2304</v>
      </c>
      <c r="C1278" s="344">
        <v>0</v>
      </c>
      <c r="D1278" s="344">
        <v>0</v>
      </c>
      <c r="E1278" s="316" t="str">
        <f t="shared" si="62"/>
        <v/>
      </c>
      <c r="F1278" s="285" t="str">
        <f t="shared" si="63"/>
        <v>否</v>
      </c>
      <c r="G1278" s="162" t="str">
        <f t="shared" si="64"/>
        <v>项</v>
      </c>
    </row>
    <row r="1279" ht="36" customHeight="1" spans="1:7">
      <c r="A1279" s="439" t="s">
        <v>2305</v>
      </c>
      <c r="B1279" s="303" t="s">
        <v>2306</v>
      </c>
      <c r="C1279" s="306">
        <v>41</v>
      </c>
      <c r="D1279" s="344">
        <v>0</v>
      </c>
      <c r="E1279" s="316">
        <f t="shared" si="62"/>
        <v>-1</v>
      </c>
      <c r="F1279" s="285" t="str">
        <f t="shared" si="63"/>
        <v>是</v>
      </c>
      <c r="G1279" s="162" t="str">
        <f t="shared" si="64"/>
        <v>项</v>
      </c>
    </row>
    <row r="1280" ht="36" customHeight="1" spans="1:7">
      <c r="A1280" s="438" t="s">
        <v>2307</v>
      </c>
      <c r="B1280" s="444" t="s">
        <v>521</v>
      </c>
      <c r="C1280" s="453"/>
      <c r="D1280" s="453"/>
      <c r="E1280" s="316" t="str">
        <f t="shared" si="62"/>
        <v/>
      </c>
      <c r="F1280" s="285" t="str">
        <f t="shared" si="63"/>
        <v>否</v>
      </c>
      <c r="G1280" s="162" t="str">
        <f t="shared" si="64"/>
        <v>项</v>
      </c>
    </row>
    <row r="1281" ht="36" customHeight="1" spans="1:7">
      <c r="A1281" s="438" t="s">
        <v>111</v>
      </c>
      <c r="B1281" s="301" t="s">
        <v>112</v>
      </c>
      <c r="C1281" s="306">
        <v>8566</v>
      </c>
      <c r="D1281" s="306">
        <v>5464</v>
      </c>
      <c r="E1281" s="316">
        <f t="shared" si="62"/>
        <v>-0.362</v>
      </c>
      <c r="F1281" s="285" t="str">
        <f t="shared" si="63"/>
        <v>是</v>
      </c>
      <c r="G1281" s="162" t="str">
        <f t="shared" si="64"/>
        <v>类</v>
      </c>
    </row>
    <row r="1282" ht="36" customHeight="1" spans="1:7">
      <c r="A1282" s="438" t="s">
        <v>2308</v>
      </c>
      <c r="B1282" s="301" t="s">
        <v>2309</v>
      </c>
      <c r="C1282" s="306">
        <v>1581</v>
      </c>
      <c r="D1282" s="306">
        <v>1388</v>
      </c>
      <c r="E1282" s="316">
        <f t="shared" si="62"/>
        <v>-0.122</v>
      </c>
      <c r="F1282" s="285" t="str">
        <f t="shared" si="63"/>
        <v>是</v>
      </c>
      <c r="G1282" s="162" t="str">
        <f t="shared" si="64"/>
        <v>款</v>
      </c>
    </row>
    <row r="1283" ht="36" customHeight="1" spans="1:7">
      <c r="A1283" s="439" t="s">
        <v>2310</v>
      </c>
      <c r="B1283" s="303" t="s">
        <v>141</v>
      </c>
      <c r="C1283" s="306">
        <v>842</v>
      </c>
      <c r="D1283" s="306">
        <v>871</v>
      </c>
      <c r="E1283" s="316">
        <f t="shared" si="62"/>
        <v>0.034</v>
      </c>
      <c r="F1283" s="285" t="str">
        <f t="shared" si="63"/>
        <v>是</v>
      </c>
      <c r="G1283" s="162" t="str">
        <f t="shared" si="64"/>
        <v>项</v>
      </c>
    </row>
    <row r="1284" ht="36" customHeight="1" spans="1:7">
      <c r="A1284" s="439" t="s">
        <v>2311</v>
      </c>
      <c r="B1284" s="303" t="s">
        <v>143</v>
      </c>
      <c r="C1284" s="306">
        <v>10</v>
      </c>
      <c r="D1284" s="306">
        <v>0</v>
      </c>
      <c r="E1284" s="316">
        <f t="shared" ref="E1284:E1347" si="65">IF(C1284&gt;0,D1284/C1284-1,IF(C1284&lt;0,-(D1284/C1284-1),""))</f>
        <v>-1</v>
      </c>
      <c r="F1284" s="285" t="str">
        <f t="shared" ref="F1284:F1347" si="66">IF(LEN(A1284)=3,"是",IF(B1284&lt;&gt;"",IF(SUM(C1284:D1284)&lt;&gt;0,"是","否"),"是"))</f>
        <v>是</v>
      </c>
      <c r="G1284" s="162" t="str">
        <f t="shared" ref="G1284:G1347" si="67">IF(LEN(A1284)=3,"类",IF(LEN(A1284)=5,"款","项"))</f>
        <v>项</v>
      </c>
    </row>
    <row r="1285" ht="36" customHeight="1" spans="1:7">
      <c r="A1285" s="439" t="s">
        <v>2312</v>
      </c>
      <c r="B1285" s="303" t="s">
        <v>145</v>
      </c>
      <c r="C1285" s="344">
        <v>0</v>
      </c>
      <c r="D1285" s="344">
        <v>0</v>
      </c>
      <c r="E1285" s="316" t="str">
        <f t="shared" si="65"/>
        <v/>
      </c>
      <c r="F1285" s="285" t="str">
        <f t="shared" si="66"/>
        <v>否</v>
      </c>
      <c r="G1285" s="162" t="str">
        <f t="shared" si="67"/>
        <v>项</v>
      </c>
    </row>
    <row r="1286" ht="36" customHeight="1" spans="1:7">
      <c r="A1286" s="439" t="s">
        <v>2313</v>
      </c>
      <c r="B1286" s="303" t="s">
        <v>2314</v>
      </c>
      <c r="C1286" s="306">
        <v>188</v>
      </c>
      <c r="D1286" s="306">
        <v>53</v>
      </c>
      <c r="E1286" s="316">
        <f t="shared" si="65"/>
        <v>-0.718</v>
      </c>
      <c r="F1286" s="285" t="str">
        <f t="shared" si="66"/>
        <v>是</v>
      </c>
      <c r="G1286" s="162" t="str">
        <f t="shared" si="67"/>
        <v>项</v>
      </c>
    </row>
    <row r="1287" ht="36" customHeight="1" spans="1:7">
      <c r="A1287" s="439" t="s">
        <v>2315</v>
      </c>
      <c r="B1287" s="303" t="s">
        <v>2316</v>
      </c>
      <c r="C1287" s="306">
        <v>0</v>
      </c>
      <c r="D1287" s="306">
        <v>0</v>
      </c>
      <c r="E1287" s="316" t="str">
        <f t="shared" si="65"/>
        <v/>
      </c>
      <c r="F1287" s="285" t="str">
        <f t="shared" si="66"/>
        <v>否</v>
      </c>
      <c r="G1287" s="162" t="str">
        <f t="shared" si="67"/>
        <v>项</v>
      </c>
    </row>
    <row r="1288" ht="36" customHeight="1" spans="1:7">
      <c r="A1288" s="439" t="s">
        <v>2317</v>
      </c>
      <c r="B1288" s="303" t="s">
        <v>2318</v>
      </c>
      <c r="C1288" s="306">
        <v>83</v>
      </c>
      <c r="D1288" s="306">
        <v>94</v>
      </c>
      <c r="E1288" s="316">
        <f t="shared" si="65"/>
        <v>0.133</v>
      </c>
      <c r="F1288" s="285" t="str">
        <f t="shared" si="66"/>
        <v>是</v>
      </c>
      <c r="G1288" s="162" t="str">
        <f t="shared" si="67"/>
        <v>项</v>
      </c>
    </row>
    <row r="1289" ht="36" customHeight="1" spans="1:7">
      <c r="A1289" s="439" t="s">
        <v>2319</v>
      </c>
      <c r="B1289" s="303" t="s">
        <v>2320</v>
      </c>
      <c r="C1289" s="306">
        <v>0</v>
      </c>
      <c r="D1289" s="306">
        <v>0</v>
      </c>
      <c r="E1289" s="316" t="str">
        <f t="shared" si="65"/>
        <v/>
      </c>
      <c r="F1289" s="285" t="str">
        <f t="shared" si="66"/>
        <v>否</v>
      </c>
      <c r="G1289" s="162" t="str">
        <f t="shared" si="67"/>
        <v>项</v>
      </c>
    </row>
    <row r="1290" ht="36" customHeight="1" spans="1:7">
      <c r="A1290" s="439" t="s">
        <v>2321</v>
      </c>
      <c r="B1290" s="303" t="s">
        <v>2322</v>
      </c>
      <c r="C1290" s="306">
        <v>63</v>
      </c>
      <c r="D1290" s="306">
        <v>61</v>
      </c>
      <c r="E1290" s="316">
        <f t="shared" si="65"/>
        <v>-0.032</v>
      </c>
      <c r="F1290" s="285" t="str">
        <f t="shared" si="66"/>
        <v>是</v>
      </c>
      <c r="G1290" s="162" t="str">
        <f t="shared" si="67"/>
        <v>项</v>
      </c>
    </row>
    <row r="1291" ht="36" customHeight="1" spans="1:7">
      <c r="A1291" s="439" t="s">
        <v>2323</v>
      </c>
      <c r="B1291" s="303" t="s">
        <v>2324</v>
      </c>
      <c r="C1291" s="306">
        <v>103</v>
      </c>
      <c r="D1291" s="306">
        <v>28</v>
      </c>
      <c r="E1291" s="316">
        <f t="shared" si="65"/>
        <v>-0.728</v>
      </c>
      <c r="F1291" s="285" t="str">
        <f t="shared" si="66"/>
        <v>是</v>
      </c>
      <c r="G1291" s="162" t="str">
        <f t="shared" si="67"/>
        <v>项</v>
      </c>
    </row>
    <row r="1292" ht="36" customHeight="1" spans="1:7">
      <c r="A1292" s="439" t="s">
        <v>2325</v>
      </c>
      <c r="B1292" s="303" t="s">
        <v>159</v>
      </c>
      <c r="C1292" s="306">
        <v>292</v>
      </c>
      <c r="D1292" s="306">
        <v>281</v>
      </c>
      <c r="E1292" s="316">
        <f t="shared" si="65"/>
        <v>-0.038</v>
      </c>
      <c r="F1292" s="285" t="str">
        <f t="shared" si="66"/>
        <v>是</v>
      </c>
      <c r="G1292" s="162" t="str">
        <f t="shared" si="67"/>
        <v>项</v>
      </c>
    </row>
    <row r="1293" ht="36" customHeight="1" spans="1:7">
      <c r="A1293" s="439" t="s">
        <v>2326</v>
      </c>
      <c r="B1293" s="303" t="s">
        <v>2327</v>
      </c>
      <c r="C1293" s="344">
        <v>0</v>
      </c>
      <c r="D1293" s="344">
        <v>0</v>
      </c>
      <c r="E1293" s="316" t="str">
        <f t="shared" si="65"/>
        <v/>
      </c>
      <c r="F1293" s="285" t="str">
        <f t="shared" si="66"/>
        <v>否</v>
      </c>
      <c r="G1293" s="162" t="str">
        <f t="shared" si="67"/>
        <v>项</v>
      </c>
    </row>
    <row r="1294" ht="36" customHeight="1" spans="1:7">
      <c r="A1294" s="438" t="s">
        <v>2328</v>
      </c>
      <c r="B1294" s="301" t="s">
        <v>2329</v>
      </c>
      <c r="C1294" s="306">
        <v>3941</v>
      </c>
      <c r="D1294" s="306">
        <v>2682</v>
      </c>
      <c r="E1294" s="316">
        <f t="shared" si="65"/>
        <v>-0.319</v>
      </c>
      <c r="F1294" s="285" t="str">
        <f t="shared" si="66"/>
        <v>是</v>
      </c>
      <c r="G1294" s="162" t="str">
        <f t="shared" si="67"/>
        <v>款</v>
      </c>
    </row>
    <row r="1295" ht="36" customHeight="1" spans="1:7">
      <c r="A1295" s="439" t="s">
        <v>2330</v>
      </c>
      <c r="B1295" s="303" t="s">
        <v>141</v>
      </c>
      <c r="C1295" s="306">
        <v>3381</v>
      </c>
      <c r="D1295" s="306">
        <v>1985</v>
      </c>
      <c r="E1295" s="316">
        <f t="shared" si="65"/>
        <v>-0.413</v>
      </c>
      <c r="F1295" s="285" t="str">
        <f t="shared" si="66"/>
        <v>是</v>
      </c>
      <c r="G1295" s="162" t="str">
        <f t="shared" si="67"/>
        <v>项</v>
      </c>
    </row>
    <row r="1296" ht="36" customHeight="1" spans="1:7">
      <c r="A1296" s="439" t="s">
        <v>2331</v>
      </c>
      <c r="B1296" s="303" t="s">
        <v>143</v>
      </c>
      <c r="C1296" s="306">
        <v>0</v>
      </c>
      <c r="D1296" s="306">
        <v>0</v>
      </c>
      <c r="E1296" s="316" t="str">
        <f t="shared" si="65"/>
        <v/>
      </c>
      <c r="F1296" s="285" t="str">
        <f t="shared" si="66"/>
        <v>否</v>
      </c>
      <c r="G1296" s="162" t="str">
        <f t="shared" si="67"/>
        <v>项</v>
      </c>
    </row>
    <row r="1297" ht="36" customHeight="1" spans="1:7">
      <c r="A1297" s="439" t="s">
        <v>2332</v>
      </c>
      <c r="B1297" s="303" t="s">
        <v>145</v>
      </c>
      <c r="C1297" s="306">
        <v>0</v>
      </c>
      <c r="D1297" s="306">
        <v>0</v>
      </c>
      <c r="E1297" s="316" t="str">
        <f t="shared" si="65"/>
        <v/>
      </c>
      <c r="F1297" s="285" t="str">
        <f t="shared" si="66"/>
        <v>否</v>
      </c>
      <c r="G1297" s="162" t="str">
        <f t="shared" si="67"/>
        <v>项</v>
      </c>
    </row>
    <row r="1298" ht="36" customHeight="1" spans="1:7">
      <c r="A1298" s="439" t="s">
        <v>2333</v>
      </c>
      <c r="B1298" s="303" t="s">
        <v>2334</v>
      </c>
      <c r="C1298" s="306">
        <v>560</v>
      </c>
      <c r="D1298" s="306">
        <v>697</v>
      </c>
      <c r="E1298" s="316">
        <f t="shared" si="65"/>
        <v>0.245</v>
      </c>
      <c r="F1298" s="285" t="str">
        <f t="shared" si="66"/>
        <v>是</v>
      </c>
      <c r="G1298" s="162" t="str">
        <f t="shared" si="67"/>
        <v>项</v>
      </c>
    </row>
    <row r="1299" ht="36" customHeight="1" spans="1:7">
      <c r="A1299" s="439" t="s">
        <v>2335</v>
      </c>
      <c r="B1299" s="303" t="s">
        <v>2336</v>
      </c>
      <c r="C1299" s="344">
        <v>0</v>
      </c>
      <c r="D1299" s="344">
        <v>0</v>
      </c>
      <c r="E1299" s="316" t="str">
        <f t="shared" si="65"/>
        <v/>
      </c>
      <c r="F1299" s="285" t="str">
        <f t="shared" si="66"/>
        <v>否</v>
      </c>
      <c r="G1299" s="162" t="str">
        <f t="shared" si="67"/>
        <v>项</v>
      </c>
    </row>
    <row r="1300" ht="36" customHeight="1" spans="1:7">
      <c r="A1300" s="438" t="s">
        <v>2337</v>
      </c>
      <c r="B1300" s="301" t="s">
        <v>2338</v>
      </c>
      <c r="C1300" s="328"/>
      <c r="D1300" s="328"/>
      <c r="E1300" s="316" t="str">
        <f t="shared" si="65"/>
        <v/>
      </c>
      <c r="F1300" s="285" t="str">
        <f t="shared" si="66"/>
        <v>否</v>
      </c>
      <c r="G1300" s="162" t="str">
        <f t="shared" si="67"/>
        <v>款</v>
      </c>
    </row>
    <row r="1301" ht="36" customHeight="1" spans="1:7">
      <c r="A1301" s="439" t="s">
        <v>2339</v>
      </c>
      <c r="B1301" s="303" t="s">
        <v>141</v>
      </c>
      <c r="C1301" s="344"/>
      <c r="D1301" s="344"/>
      <c r="E1301" s="316" t="str">
        <f t="shared" si="65"/>
        <v/>
      </c>
      <c r="F1301" s="285" t="str">
        <f t="shared" si="66"/>
        <v>否</v>
      </c>
      <c r="G1301" s="162" t="str">
        <f t="shared" si="67"/>
        <v>项</v>
      </c>
    </row>
    <row r="1302" ht="36" customHeight="1" spans="1:7">
      <c r="A1302" s="439" t="s">
        <v>2340</v>
      </c>
      <c r="B1302" s="303" t="s">
        <v>143</v>
      </c>
      <c r="C1302" s="344">
        <v>0</v>
      </c>
      <c r="D1302" s="344">
        <v>0</v>
      </c>
      <c r="E1302" s="316" t="str">
        <f t="shared" si="65"/>
        <v/>
      </c>
      <c r="F1302" s="285" t="str">
        <f t="shared" si="66"/>
        <v>否</v>
      </c>
      <c r="G1302" s="162" t="str">
        <f t="shared" si="67"/>
        <v>项</v>
      </c>
    </row>
    <row r="1303" ht="36" customHeight="1" spans="1:7">
      <c r="A1303" s="439" t="s">
        <v>2341</v>
      </c>
      <c r="B1303" s="303" t="s">
        <v>145</v>
      </c>
      <c r="C1303" s="344">
        <v>0</v>
      </c>
      <c r="D1303" s="344">
        <v>0</v>
      </c>
      <c r="E1303" s="316" t="str">
        <f t="shared" si="65"/>
        <v/>
      </c>
      <c r="F1303" s="285" t="str">
        <f t="shared" si="66"/>
        <v>否</v>
      </c>
      <c r="G1303" s="162" t="str">
        <f t="shared" si="67"/>
        <v>项</v>
      </c>
    </row>
    <row r="1304" ht="36" customHeight="1" spans="1:7">
      <c r="A1304" s="439" t="s">
        <v>2342</v>
      </c>
      <c r="B1304" s="303" t="s">
        <v>2343</v>
      </c>
      <c r="C1304" s="344"/>
      <c r="D1304" s="344"/>
      <c r="E1304" s="316" t="str">
        <f t="shared" si="65"/>
        <v/>
      </c>
      <c r="F1304" s="285" t="str">
        <f t="shared" si="66"/>
        <v>否</v>
      </c>
      <c r="G1304" s="162" t="str">
        <f t="shared" si="67"/>
        <v>项</v>
      </c>
    </row>
    <row r="1305" ht="36" customHeight="1" spans="1:7">
      <c r="A1305" s="439" t="s">
        <v>2344</v>
      </c>
      <c r="B1305" s="303" t="s">
        <v>2345</v>
      </c>
      <c r="C1305" s="344"/>
      <c r="D1305" s="344"/>
      <c r="E1305" s="316" t="str">
        <f t="shared" si="65"/>
        <v/>
      </c>
      <c r="F1305" s="285" t="str">
        <f t="shared" si="66"/>
        <v>否</v>
      </c>
      <c r="G1305" s="162" t="str">
        <f t="shared" si="67"/>
        <v>项</v>
      </c>
    </row>
    <row r="1306" ht="36" customHeight="1" spans="1:7">
      <c r="A1306" s="438" t="s">
        <v>2346</v>
      </c>
      <c r="B1306" s="301" t="s">
        <v>2347</v>
      </c>
      <c r="C1306" s="328"/>
      <c r="D1306" s="328"/>
      <c r="E1306" s="316" t="str">
        <f t="shared" si="65"/>
        <v/>
      </c>
      <c r="F1306" s="285" t="str">
        <f t="shared" si="66"/>
        <v>否</v>
      </c>
      <c r="G1306" s="162" t="str">
        <f t="shared" si="67"/>
        <v>款</v>
      </c>
    </row>
    <row r="1307" ht="36" customHeight="1" spans="1:7">
      <c r="A1307" s="439" t="s">
        <v>2348</v>
      </c>
      <c r="B1307" s="303" t="s">
        <v>141</v>
      </c>
      <c r="C1307" s="344">
        <v>0</v>
      </c>
      <c r="D1307" s="344">
        <v>0</v>
      </c>
      <c r="E1307" s="316" t="str">
        <f t="shared" si="65"/>
        <v/>
      </c>
      <c r="F1307" s="285" t="str">
        <f t="shared" si="66"/>
        <v>否</v>
      </c>
      <c r="G1307" s="162" t="str">
        <f t="shared" si="67"/>
        <v>项</v>
      </c>
    </row>
    <row r="1308" ht="36" customHeight="1" spans="1:7">
      <c r="A1308" s="439" t="s">
        <v>2349</v>
      </c>
      <c r="B1308" s="303" t="s">
        <v>143</v>
      </c>
      <c r="C1308" s="344">
        <v>0</v>
      </c>
      <c r="D1308" s="344">
        <v>0</v>
      </c>
      <c r="E1308" s="316" t="str">
        <f t="shared" si="65"/>
        <v/>
      </c>
      <c r="F1308" s="285" t="str">
        <f t="shared" si="66"/>
        <v>否</v>
      </c>
      <c r="G1308" s="162" t="str">
        <f t="shared" si="67"/>
        <v>项</v>
      </c>
    </row>
    <row r="1309" ht="36" customHeight="1" spans="1:7">
      <c r="A1309" s="439" t="s">
        <v>2350</v>
      </c>
      <c r="B1309" s="303" t="s">
        <v>145</v>
      </c>
      <c r="C1309" s="344">
        <v>0</v>
      </c>
      <c r="D1309" s="344">
        <v>0</v>
      </c>
      <c r="E1309" s="316" t="str">
        <f t="shared" si="65"/>
        <v/>
      </c>
      <c r="F1309" s="285" t="str">
        <f t="shared" si="66"/>
        <v>否</v>
      </c>
      <c r="G1309" s="162" t="str">
        <f t="shared" si="67"/>
        <v>项</v>
      </c>
    </row>
    <row r="1310" ht="36" customHeight="1" spans="1:7">
      <c r="A1310" s="439" t="s">
        <v>2351</v>
      </c>
      <c r="B1310" s="303" t="s">
        <v>2352</v>
      </c>
      <c r="C1310" s="344"/>
      <c r="D1310" s="344"/>
      <c r="E1310" s="316" t="str">
        <f t="shared" si="65"/>
        <v/>
      </c>
      <c r="F1310" s="285" t="str">
        <f t="shared" si="66"/>
        <v>否</v>
      </c>
      <c r="G1310" s="162" t="str">
        <f t="shared" si="67"/>
        <v>项</v>
      </c>
    </row>
    <row r="1311" ht="36" customHeight="1" spans="1:7">
      <c r="A1311" s="439" t="s">
        <v>2353</v>
      </c>
      <c r="B1311" s="303" t="s">
        <v>2354</v>
      </c>
      <c r="C1311" s="344"/>
      <c r="D1311" s="344"/>
      <c r="E1311" s="316" t="str">
        <f t="shared" si="65"/>
        <v/>
      </c>
      <c r="F1311" s="285" t="str">
        <f t="shared" si="66"/>
        <v>否</v>
      </c>
      <c r="G1311" s="162" t="str">
        <f t="shared" si="67"/>
        <v>项</v>
      </c>
    </row>
    <row r="1312" ht="36" customHeight="1" spans="1:7">
      <c r="A1312" s="439" t="s">
        <v>2355</v>
      </c>
      <c r="B1312" s="303" t="s">
        <v>159</v>
      </c>
      <c r="C1312" s="344"/>
      <c r="D1312" s="344"/>
      <c r="E1312" s="316" t="str">
        <f t="shared" si="65"/>
        <v/>
      </c>
      <c r="F1312" s="285" t="str">
        <f t="shared" si="66"/>
        <v>否</v>
      </c>
      <c r="G1312" s="162" t="str">
        <f t="shared" si="67"/>
        <v>项</v>
      </c>
    </row>
    <row r="1313" ht="36" customHeight="1" spans="1:7">
      <c r="A1313" s="439" t="s">
        <v>2356</v>
      </c>
      <c r="B1313" s="303" t="s">
        <v>2357</v>
      </c>
      <c r="C1313" s="344">
        <v>0</v>
      </c>
      <c r="D1313" s="344">
        <v>0</v>
      </c>
      <c r="E1313" s="316" t="str">
        <f t="shared" si="65"/>
        <v/>
      </c>
      <c r="F1313" s="285" t="str">
        <f t="shared" si="66"/>
        <v>否</v>
      </c>
      <c r="G1313" s="162" t="str">
        <f t="shared" si="67"/>
        <v>项</v>
      </c>
    </row>
    <row r="1314" ht="36" customHeight="1" spans="1:7">
      <c r="A1314" s="438" t="s">
        <v>2358</v>
      </c>
      <c r="B1314" s="301" t="s">
        <v>2359</v>
      </c>
      <c r="C1314" s="306">
        <v>917</v>
      </c>
      <c r="D1314" s="306">
        <v>632</v>
      </c>
      <c r="E1314" s="316">
        <f t="shared" si="65"/>
        <v>-0.311</v>
      </c>
      <c r="F1314" s="285" t="str">
        <f t="shared" si="66"/>
        <v>是</v>
      </c>
      <c r="G1314" s="162" t="str">
        <f t="shared" si="67"/>
        <v>款</v>
      </c>
    </row>
    <row r="1315" ht="36" customHeight="1" spans="1:7">
      <c r="A1315" s="439" t="s">
        <v>2360</v>
      </c>
      <c r="B1315" s="303" t="s">
        <v>141</v>
      </c>
      <c r="C1315" s="306">
        <v>345</v>
      </c>
      <c r="D1315" s="306">
        <v>334</v>
      </c>
      <c r="E1315" s="316">
        <f t="shared" si="65"/>
        <v>-0.032</v>
      </c>
      <c r="F1315" s="285" t="str">
        <f t="shared" si="66"/>
        <v>是</v>
      </c>
      <c r="G1315" s="162" t="str">
        <f t="shared" si="67"/>
        <v>项</v>
      </c>
    </row>
    <row r="1316" ht="36" customHeight="1" spans="1:7">
      <c r="A1316" s="439" t="s">
        <v>2361</v>
      </c>
      <c r="B1316" s="303" t="s">
        <v>143</v>
      </c>
      <c r="C1316" s="306">
        <v>0</v>
      </c>
      <c r="D1316" s="306">
        <v>0</v>
      </c>
      <c r="E1316" s="316" t="str">
        <f t="shared" si="65"/>
        <v/>
      </c>
      <c r="F1316" s="285" t="str">
        <f t="shared" si="66"/>
        <v>否</v>
      </c>
      <c r="G1316" s="162" t="str">
        <f t="shared" si="67"/>
        <v>项</v>
      </c>
    </row>
    <row r="1317" ht="36" customHeight="1" spans="1:7">
      <c r="A1317" s="439" t="s">
        <v>2362</v>
      </c>
      <c r="B1317" s="303" t="s">
        <v>145</v>
      </c>
      <c r="C1317" s="306">
        <v>0</v>
      </c>
      <c r="D1317" s="306">
        <v>0</v>
      </c>
      <c r="E1317" s="316" t="str">
        <f t="shared" si="65"/>
        <v/>
      </c>
      <c r="F1317" s="285" t="str">
        <f t="shared" si="66"/>
        <v>否</v>
      </c>
      <c r="G1317" s="162" t="str">
        <f t="shared" si="67"/>
        <v>项</v>
      </c>
    </row>
    <row r="1318" ht="36" customHeight="1" spans="1:7">
      <c r="A1318" s="439" t="s">
        <v>2363</v>
      </c>
      <c r="B1318" s="303" t="s">
        <v>2364</v>
      </c>
      <c r="C1318" s="306">
        <v>0</v>
      </c>
      <c r="D1318" s="306">
        <v>0</v>
      </c>
      <c r="E1318" s="316" t="str">
        <f t="shared" si="65"/>
        <v/>
      </c>
      <c r="F1318" s="285" t="str">
        <f t="shared" si="66"/>
        <v>否</v>
      </c>
      <c r="G1318" s="162" t="str">
        <f t="shared" si="67"/>
        <v>项</v>
      </c>
    </row>
    <row r="1319" ht="36" customHeight="1" spans="1:7">
      <c r="A1319" s="439" t="s">
        <v>2365</v>
      </c>
      <c r="B1319" s="303" t="s">
        <v>2366</v>
      </c>
      <c r="C1319" s="306">
        <v>239</v>
      </c>
      <c r="D1319" s="306">
        <v>84</v>
      </c>
      <c r="E1319" s="316">
        <f t="shared" si="65"/>
        <v>-0.649</v>
      </c>
      <c r="F1319" s="285" t="str">
        <f t="shared" si="66"/>
        <v>是</v>
      </c>
      <c r="G1319" s="162" t="str">
        <f t="shared" si="67"/>
        <v>项</v>
      </c>
    </row>
    <row r="1320" ht="36" customHeight="1" spans="1:7">
      <c r="A1320" s="439" t="s">
        <v>2367</v>
      </c>
      <c r="B1320" s="303" t="s">
        <v>2368</v>
      </c>
      <c r="C1320" s="306">
        <v>78</v>
      </c>
      <c r="D1320" s="306">
        <v>14</v>
      </c>
      <c r="E1320" s="316">
        <f t="shared" si="65"/>
        <v>-0.821</v>
      </c>
      <c r="F1320" s="285" t="str">
        <f t="shared" si="66"/>
        <v>是</v>
      </c>
      <c r="G1320" s="162" t="str">
        <f t="shared" si="67"/>
        <v>项</v>
      </c>
    </row>
    <row r="1321" ht="36" customHeight="1" spans="1:7">
      <c r="A1321" s="439" t="s">
        <v>2369</v>
      </c>
      <c r="B1321" s="303" t="s">
        <v>2370</v>
      </c>
      <c r="C1321" s="306">
        <v>52</v>
      </c>
      <c r="D1321" s="306">
        <v>25</v>
      </c>
      <c r="E1321" s="316">
        <f t="shared" si="65"/>
        <v>-0.519</v>
      </c>
      <c r="F1321" s="285" t="str">
        <f t="shared" si="66"/>
        <v>是</v>
      </c>
      <c r="G1321" s="162" t="str">
        <f t="shared" si="67"/>
        <v>项</v>
      </c>
    </row>
    <row r="1322" ht="36" customHeight="1" spans="1:7">
      <c r="A1322" s="439" t="s">
        <v>2371</v>
      </c>
      <c r="B1322" s="303" t="s">
        <v>2372</v>
      </c>
      <c r="C1322" s="344">
        <v>0</v>
      </c>
      <c r="D1322" s="344">
        <v>0</v>
      </c>
      <c r="E1322" s="316" t="str">
        <f t="shared" si="65"/>
        <v/>
      </c>
      <c r="F1322" s="285" t="str">
        <f t="shared" si="66"/>
        <v>否</v>
      </c>
      <c r="G1322" s="162" t="str">
        <f t="shared" si="67"/>
        <v>项</v>
      </c>
    </row>
    <row r="1323" ht="36" customHeight="1" spans="1:7">
      <c r="A1323" s="439" t="s">
        <v>2373</v>
      </c>
      <c r="B1323" s="303" t="s">
        <v>2374</v>
      </c>
      <c r="C1323" s="344">
        <v>0</v>
      </c>
      <c r="D1323" s="344">
        <v>0</v>
      </c>
      <c r="E1323" s="316" t="str">
        <f t="shared" si="65"/>
        <v/>
      </c>
      <c r="F1323" s="285" t="str">
        <f t="shared" si="66"/>
        <v>否</v>
      </c>
      <c r="G1323" s="162" t="str">
        <f t="shared" si="67"/>
        <v>项</v>
      </c>
    </row>
    <row r="1324" ht="36" customHeight="1" spans="1:7">
      <c r="A1324" s="439" t="s">
        <v>2375</v>
      </c>
      <c r="B1324" s="303" t="s">
        <v>2376</v>
      </c>
      <c r="C1324" s="344">
        <v>0</v>
      </c>
      <c r="D1324" s="344">
        <v>0</v>
      </c>
      <c r="E1324" s="316" t="str">
        <f t="shared" si="65"/>
        <v/>
      </c>
      <c r="F1324" s="285" t="str">
        <f t="shared" si="66"/>
        <v>否</v>
      </c>
      <c r="G1324" s="162" t="str">
        <f t="shared" si="67"/>
        <v>项</v>
      </c>
    </row>
    <row r="1325" ht="36" customHeight="1" spans="1:7">
      <c r="A1325" s="439" t="s">
        <v>2377</v>
      </c>
      <c r="B1325" s="303" t="s">
        <v>2378</v>
      </c>
      <c r="C1325" s="306">
        <v>203</v>
      </c>
      <c r="D1325" s="306">
        <v>175</v>
      </c>
      <c r="E1325" s="316">
        <f t="shared" si="65"/>
        <v>-0.138</v>
      </c>
      <c r="F1325" s="285" t="str">
        <f t="shared" si="66"/>
        <v>是</v>
      </c>
      <c r="G1325" s="162" t="str">
        <f t="shared" si="67"/>
        <v>项</v>
      </c>
    </row>
    <row r="1326" ht="36" customHeight="1" spans="1:7">
      <c r="A1326" s="439" t="s">
        <v>2379</v>
      </c>
      <c r="B1326" s="303" t="s">
        <v>2380</v>
      </c>
      <c r="C1326" s="344"/>
      <c r="D1326" s="344"/>
      <c r="E1326" s="316" t="str">
        <f t="shared" si="65"/>
        <v/>
      </c>
      <c r="F1326" s="285" t="str">
        <f t="shared" si="66"/>
        <v>否</v>
      </c>
      <c r="G1326" s="162" t="str">
        <f t="shared" si="67"/>
        <v>项</v>
      </c>
    </row>
    <row r="1327" ht="36" customHeight="1" spans="1:7">
      <c r="A1327" s="438" t="s">
        <v>2381</v>
      </c>
      <c r="B1327" s="301" t="s">
        <v>2382</v>
      </c>
      <c r="C1327" s="306">
        <v>2107</v>
      </c>
      <c r="D1327" s="306">
        <v>231</v>
      </c>
      <c r="E1327" s="316">
        <f t="shared" si="65"/>
        <v>-0.89</v>
      </c>
      <c r="F1327" s="285" t="str">
        <f t="shared" si="66"/>
        <v>是</v>
      </c>
      <c r="G1327" s="162" t="str">
        <f t="shared" si="67"/>
        <v>款</v>
      </c>
    </row>
    <row r="1328" ht="36" customHeight="1" spans="1:7">
      <c r="A1328" s="439" t="s">
        <v>2383</v>
      </c>
      <c r="B1328" s="303" t="s">
        <v>2384</v>
      </c>
      <c r="C1328" s="306">
        <v>1957</v>
      </c>
      <c r="D1328" s="306">
        <v>231</v>
      </c>
      <c r="E1328" s="316">
        <f t="shared" si="65"/>
        <v>-0.882</v>
      </c>
      <c r="F1328" s="285" t="str">
        <f t="shared" si="66"/>
        <v>是</v>
      </c>
      <c r="G1328" s="162" t="str">
        <f t="shared" si="67"/>
        <v>项</v>
      </c>
    </row>
    <row r="1329" ht="36" customHeight="1" spans="1:7">
      <c r="A1329" s="439" t="s">
        <v>2385</v>
      </c>
      <c r="B1329" s="303" t="s">
        <v>2386</v>
      </c>
      <c r="C1329" s="306">
        <v>0</v>
      </c>
      <c r="D1329" s="306">
        <v>0</v>
      </c>
      <c r="E1329" s="316" t="str">
        <f t="shared" si="65"/>
        <v/>
      </c>
      <c r="F1329" s="285" t="str">
        <f t="shared" si="66"/>
        <v>否</v>
      </c>
      <c r="G1329" s="162" t="str">
        <f t="shared" si="67"/>
        <v>项</v>
      </c>
    </row>
    <row r="1330" ht="36" customHeight="1" spans="1:7">
      <c r="A1330" s="439" t="s">
        <v>2387</v>
      </c>
      <c r="B1330" s="303" t="s">
        <v>2388</v>
      </c>
      <c r="C1330" s="306">
        <v>150</v>
      </c>
      <c r="D1330" s="306">
        <v>0</v>
      </c>
      <c r="E1330" s="316">
        <f t="shared" si="65"/>
        <v>-1</v>
      </c>
      <c r="F1330" s="285" t="str">
        <f t="shared" si="66"/>
        <v>是</v>
      </c>
      <c r="G1330" s="162" t="str">
        <f t="shared" si="67"/>
        <v>项</v>
      </c>
    </row>
    <row r="1331" ht="36" customHeight="1" spans="1:7">
      <c r="A1331" s="438" t="s">
        <v>2389</v>
      </c>
      <c r="B1331" s="301" t="s">
        <v>2390</v>
      </c>
      <c r="C1331" s="328">
        <f>SUM(C1332:C1336)</f>
        <v>0</v>
      </c>
      <c r="D1331" s="328">
        <f>SUM(D1332:D1336)</f>
        <v>0</v>
      </c>
      <c r="E1331" s="316" t="str">
        <f t="shared" si="65"/>
        <v/>
      </c>
      <c r="F1331" s="285" t="str">
        <f t="shared" si="66"/>
        <v>否</v>
      </c>
      <c r="G1331" s="162" t="str">
        <f t="shared" si="67"/>
        <v>款</v>
      </c>
    </row>
    <row r="1332" ht="36" customHeight="1" spans="1:7">
      <c r="A1332" s="439" t="s">
        <v>2391</v>
      </c>
      <c r="B1332" s="303" t="s">
        <v>2392</v>
      </c>
      <c r="C1332" s="344">
        <v>0</v>
      </c>
      <c r="D1332" s="344">
        <v>0</v>
      </c>
      <c r="E1332" s="316" t="str">
        <f t="shared" si="65"/>
        <v/>
      </c>
      <c r="F1332" s="285" t="str">
        <f t="shared" si="66"/>
        <v>否</v>
      </c>
      <c r="G1332" s="162" t="str">
        <f t="shared" si="67"/>
        <v>项</v>
      </c>
    </row>
    <row r="1333" ht="36" customHeight="1" spans="1:7">
      <c r="A1333" s="439" t="s">
        <v>2393</v>
      </c>
      <c r="B1333" s="303" t="s">
        <v>2394</v>
      </c>
      <c r="C1333" s="344">
        <v>0</v>
      </c>
      <c r="D1333" s="344">
        <v>0</v>
      </c>
      <c r="E1333" s="316" t="str">
        <f t="shared" si="65"/>
        <v/>
      </c>
      <c r="F1333" s="285" t="str">
        <f t="shared" si="66"/>
        <v>否</v>
      </c>
      <c r="G1333" s="162" t="str">
        <f t="shared" si="67"/>
        <v>项</v>
      </c>
    </row>
    <row r="1334" ht="36" customHeight="1" spans="1:7">
      <c r="A1334" s="439" t="s">
        <v>2395</v>
      </c>
      <c r="B1334" s="303" t="s">
        <v>2396</v>
      </c>
      <c r="C1334" s="344">
        <v>0</v>
      </c>
      <c r="D1334" s="344">
        <v>0</v>
      </c>
      <c r="E1334" s="316" t="str">
        <f t="shared" si="65"/>
        <v/>
      </c>
      <c r="F1334" s="285" t="str">
        <f t="shared" si="66"/>
        <v>否</v>
      </c>
      <c r="G1334" s="162" t="str">
        <f t="shared" si="67"/>
        <v>项</v>
      </c>
    </row>
    <row r="1335" ht="36" customHeight="1" spans="1:7">
      <c r="A1335" s="439" t="s">
        <v>2397</v>
      </c>
      <c r="B1335" s="303" t="s">
        <v>2398</v>
      </c>
      <c r="C1335" s="344">
        <v>0</v>
      </c>
      <c r="D1335" s="344">
        <v>0</v>
      </c>
      <c r="E1335" s="316" t="str">
        <f t="shared" si="65"/>
        <v/>
      </c>
      <c r="F1335" s="285" t="str">
        <f t="shared" si="66"/>
        <v>否</v>
      </c>
      <c r="G1335" s="162" t="str">
        <f t="shared" si="67"/>
        <v>项</v>
      </c>
    </row>
    <row r="1336" ht="36" customHeight="1" spans="1:7">
      <c r="A1336" s="439" t="s">
        <v>2399</v>
      </c>
      <c r="B1336" s="303" t="s">
        <v>2400</v>
      </c>
      <c r="C1336" s="344">
        <v>0</v>
      </c>
      <c r="D1336" s="344">
        <v>0</v>
      </c>
      <c r="E1336" s="316" t="str">
        <f t="shared" si="65"/>
        <v/>
      </c>
      <c r="F1336" s="285" t="str">
        <f t="shared" si="66"/>
        <v>否</v>
      </c>
      <c r="G1336" s="162" t="str">
        <f t="shared" si="67"/>
        <v>项</v>
      </c>
    </row>
    <row r="1337" ht="36" customHeight="1" spans="1:7">
      <c r="A1337" s="438" t="s">
        <v>2401</v>
      </c>
      <c r="B1337" s="301" t="s">
        <v>2402</v>
      </c>
      <c r="C1337" s="306">
        <v>20</v>
      </c>
      <c r="D1337" s="306">
        <v>531</v>
      </c>
      <c r="E1337" s="316">
        <f t="shared" si="65"/>
        <v>25.55</v>
      </c>
      <c r="F1337" s="285" t="str">
        <f t="shared" si="66"/>
        <v>是</v>
      </c>
      <c r="G1337" s="162" t="str">
        <f t="shared" si="67"/>
        <v>款</v>
      </c>
    </row>
    <row r="1338" ht="36" customHeight="1" spans="1:7">
      <c r="A1338" s="305" t="s">
        <v>2403</v>
      </c>
      <c r="B1338" s="303" t="s">
        <v>2404</v>
      </c>
      <c r="C1338" s="306">
        <v>20</v>
      </c>
      <c r="D1338" s="306">
        <v>531</v>
      </c>
      <c r="E1338" s="316">
        <f t="shared" si="65"/>
        <v>25.55</v>
      </c>
      <c r="F1338" s="285" t="str">
        <f t="shared" si="66"/>
        <v>是</v>
      </c>
      <c r="G1338" s="162" t="str">
        <f t="shared" si="67"/>
        <v>项</v>
      </c>
    </row>
    <row r="1339" ht="36" customHeight="1" spans="1:7">
      <c r="A1339" s="309" t="s">
        <v>2405</v>
      </c>
      <c r="B1339" s="444" t="s">
        <v>521</v>
      </c>
      <c r="C1339" s="445"/>
      <c r="D1339" s="445"/>
      <c r="E1339" s="316" t="str">
        <f t="shared" si="65"/>
        <v/>
      </c>
      <c r="F1339" s="285" t="str">
        <f t="shared" si="66"/>
        <v>否</v>
      </c>
      <c r="G1339" s="162" t="str">
        <f t="shared" si="67"/>
        <v>项</v>
      </c>
    </row>
    <row r="1340" ht="36" customHeight="1" spans="1:7">
      <c r="A1340" s="438" t="s">
        <v>113</v>
      </c>
      <c r="B1340" s="301" t="s">
        <v>114</v>
      </c>
      <c r="C1340" s="306">
        <v>10000</v>
      </c>
      <c r="D1340" s="306">
        <v>15000</v>
      </c>
      <c r="E1340" s="316">
        <f t="shared" si="65"/>
        <v>0.5</v>
      </c>
      <c r="F1340" s="285" t="str">
        <f t="shared" si="66"/>
        <v>是</v>
      </c>
      <c r="G1340" s="162" t="str">
        <f t="shared" si="67"/>
        <v>类</v>
      </c>
    </row>
    <row r="1341" ht="36" customHeight="1" spans="1:7">
      <c r="A1341" s="438" t="s">
        <v>115</v>
      </c>
      <c r="B1341" s="301" t="s">
        <v>116</v>
      </c>
      <c r="C1341" s="306">
        <v>65525</v>
      </c>
      <c r="D1341" s="306">
        <v>61882</v>
      </c>
      <c r="E1341" s="316">
        <f t="shared" si="65"/>
        <v>-0.056</v>
      </c>
      <c r="F1341" s="285" t="str">
        <f t="shared" si="66"/>
        <v>是</v>
      </c>
      <c r="G1341" s="162" t="str">
        <f t="shared" si="67"/>
        <v>类</v>
      </c>
    </row>
    <row r="1342" ht="36" customHeight="1" spans="1:7">
      <c r="A1342" s="438" t="s">
        <v>2406</v>
      </c>
      <c r="B1342" s="301" t="s">
        <v>2407</v>
      </c>
      <c r="C1342" s="306">
        <v>65525</v>
      </c>
      <c r="D1342" s="306">
        <v>61882</v>
      </c>
      <c r="E1342" s="316">
        <f t="shared" si="65"/>
        <v>-0.056</v>
      </c>
      <c r="F1342" s="285" t="str">
        <f t="shared" si="66"/>
        <v>是</v>
      </c>
      <c r="G1342" s="162" t="str">
        <f t="shared" si="67"/>
        <v>款</v>
      </c>
    </row>
    <row r="1343" ht="36" customHeight="1" spans="1:7">
      <c r="A1343" s="439" t="s">
        <v>2408</v>
      </c>
      <c r="B1343" s="303" t="s">
        <v>2409</v>
      </c>
      <c r="C1343" s="306">
        <v>65525</v>
      </c>
      <c r="D1343" s="306">
        <v>61882</v>
      </c>
      <c r="E1343" s="316">
        <f t="shared" si="65"/>
        <v>-0.056</v>
      </c>
      <c r="F1343" s="285" t="str">
        <f t="shared" si="66"/>
        <v>是</v>
      </c>
      <c r="G1343" s="162" t="str">
        <f t="shared" si="67"/>
        <v>项</v>
      </c>
    </row>
    <row r="1344" ht="36" customHeight="1" spans="1:7">
      <c r="A1344" s="439" t="s">
        <v>2410</v>
      </c>
      <c r="B1344" s="303" t="s">
        <v>2411</v>
      </c>
      <c r="C1344" s="344"/>
      <c r="D1344" s="344"/>
      <c r="E1344" s="316" t="str">
        <f t="shared" si="65"/>
        <v/>
      </c>
      <c r="F1344" s="285" t="str">
        <f t="shared" si="66"/>
        <v>否</v>
      </c>
      <c r="G1344" s="162" t="str">
        <f t="shared" si="67"/>
        <v>项</v>
      </c>
    </row>
    <row r="1345" ht="36" customHeight="1" spans="1:7">
      <c r="A1345" s="439" t="s">
        <v>2412</v>
      </c>
      <c r="B1345" s="303" t="s">
        <v>2413</v>
      </c>
      <c r="C1345" s="344"/>
      <c r="D1345" s="344"/>
      <c r="E1345" s="316" t="str">
        <f t="shared" si="65"/>
        <v/>
      </c>
      <c r="F1345" s="285" t="str">
        <f t="shared" si="66"/>
        <v>否</v>
      </c>
      <c r="G1345" s="162" t="str">
        <f t="shared" si="67"/>
        <v>项</v>
      </c>
    </row>
    <row r="1346" ht="36" customHeight="1" spans="1:7">
      <c r="A1346" s="439">
        <v>2320399</v>
      </c>
      <c r="B1346" s="303" t="s">
        <v>2414</v>
      </c>
      <c r="C1346" s="344">
        <v>0</v>
      </c>
      <c r="D1346" s="344">
        <v>0</v>
      </c>
      <c r="E1346" s="316" t="str">
        <f t="shared" si="65"/>
        <v/>
      </c>
      <c r="F1346" s="285" t="str">
        <f t="shared" si="66"/>
        <v>否</v>
      </c>
      <c r="G1346" s="162" t="str">
        <f t="shared" si="67"/>
        <v>项</v>
      </c>
    </row>
    <row r="1347" ht="36" customHeight="1" spans="1:7">
      <c r="A1347" s="438" t="s">
        <v>2415</v>
      </c>
      <c r="B1347" s="444" t="s">
        <v>521</v>
      </c>
      <c r="C1347" s="328"/>
      <c r="D1347" s="328"/>
      <c r="E1347" s="316" t="str">
        <f t="shared" si="65"/>
        <v/>
      </c>
      <c r="F1347" s="285" t="str">
        <f t="shared" si="66"/>
        <v>否</v>
      </c>
      <c r="G1347" s="162" t="str">
        <f t="shared" si="67"/>
        <v>项</v>
      </c>
    </row>
    <row r="1348" ht="36" customHeight="1" spans="1:7">
      <c r="A1348" s="438" t="s">
        <v>117</v>
      </c>
      <c r="B1348" s="301" t="s">
        <v>118</v>
      </c>
      <c r="C1348" s="306">
        <v>350</v>
      </c>
      <c r="D1348" s="306">
        <v>450</v>
      </c>
      <c r="E1348" s="316">
        <f t="shared" ref="E1348:E1355" si="68">IF(C1348&gt;0,D1348/C1348-1,IF(C1348&lt;0,-(D1348/C1348-1),""))</f>
        <v>0.286</v>
      </c>
      <c r="F1348" s="285" t="str">
        <f t="shared" ref="F1348:F1355" si="69">IF(LEN(A1348)=3,"是",IF(B1348&lt;&gt;"",IF(SUM(C1348:D1348)&lt;&gt;0,"是","否"),"是"))</f>
        <v>是</v>
      </c>
      <c r="G1348" s="162" t="str">
        <f t="shared" ref="G1348:G1353" si="70">IF(LEN(A1348)=3,"类",IF(LEN(A1348)=5,"款","项"))</f>
        <v>类</v>
      </c>
    </row>
    <row r="1349" ht="36" customHeight="1" spans="1:7">
      <c r="A1349" s="438" t="s">
        <v>2416</v>
      </c>
      <c r="B1349" s="301" t="s">
        <v>2417</v>
      </c>
      <c r="C1349" s="306">
        <v>350</v>
      </c>
      <c r="D1349" s="306">
        <v>450</v>
      </c>
      <c r="E1349" s="316">
        <f t="shared" si="68"/>
        <v>0.286</v>
      </c>
      <c r="F1349" s="285" t="str">
        <f t="shared" si="69"/>
        <v>是</v>
      </c>
      <c r="G1349" s="162" t="str">
        <f t="shared" si="70"/>
        <v>款</v>
      </c>
    </row>
    <row r="1350" ht="36" customHeight="1" spans="1:7">
      <c r="A1350" s="438" t="s">
        <v>119</v>
      </c>
      <c r="B1350" s="301" t="s">
        <v>120</v>
      </c>
      <c r="C1350" s="306">
        <v>13273</v>
      </c>
      <c r="D1350" s="306">
        <v>31749</v>
      </c>
      <c r="E1350" s="316">
        <f t="shared" si="68"/>
        <v>1.392</v>
      </c>
      <c r="F1350" s="285" t="str">
        <f t="shared" si="69"/>
        <v>是</v>
      </c>
      <c r="G1350" s="162" t="str">
        <f t="shared" si="70"/>
        <v>类</v>
      </c>
    </row>
    <row r="1351" ht="36" customHeight="1" spans="1:7">
      <c r="A1351" s="438" t="s">
        <v>2418</v>
      </c>
      <c r="B1351" s="301" t="s">
        <v>2419</v>
      </c>
      <c r="C1351" s="306">
        <v>12708</v>
      </c>
      <c r="D1351" s="306">
        <v>0</v>
      </c>
      <c r="E1351" s="316">
        <f t="shared" si="68"/>
        <v>-1</v>
      </c>
      <c r="F1351" s="285" t="str">
        <f t="shared" si="69"/>
        <v>是</v>
      </c>
      <c r="G1351" s="162" t="str">
        <f t="shared" si="70"/>
        <v>款</v>
      </c>
    </row>
    <row r="1352" ht="36" customHeight="1" spans="1:7">
      <c r="A1352" s="438" t="s">
        <v>2420</v>
      </c>
      <c r="B1352" s="301" t="s">
        <v>2085</v>
      </c>
      <c r="C1352" s="306">
        <v>565</v>
      </c>
      <c r="D1352" s="306">
        <v>31749</v>
      </c>
      <c r="E1352" s="316">
        <f t="shared" si="68"/>
        <v>55.193</v>
      </c>
      <c r="F1352" s="285" t="str">
        <f t="shared" si="69"/>
        <v>是</v>
      </c>
      <c r="G1352" s="162" t="str">
        <f t="shared" si="70"/>
        <v>款</v>
      </c>
    </row>
    <row r="1353" ht="36" customHeight="1" spans="1:7">
      <c r="A1353" s="443" t="s">
        <v>2421</v>
      </c>
      <c r="B1353" s="444" t="s">
        <v>521</v>
      </c>
      <c r="C1353" s="457">
        <v>0</v>
      </c>
      <c r="D1353" s="457">
        <v>0</v>
      </c>
      <c r="E1353" s="316" t="str">
        <f t="shared" si="68"/>
        <v/>
      </c>
      <c r="F1353" s="285" t="str">
        <f t="shared" si="69"/>
        <v>否</v>
      </c>
      <c r="G1353" s="162" t="str">
        <f t="shared" si="70"/>
        <v>项</v>
      </c>
    </row>
    <row r="1354" ht="36" customHeight="1" spans="1:6">
      <c r="A1354" s="458"/>
      <c r="B1354" s="444"/>
      <c r="C1354" s="457"/>
      <c r="D1354" s="457"/>
      <c r="E1354" s="316" t="str">
        <f t="shared" si="68"/>
        <v/>
      </c>
      <c r="F1354" s="285" t="str">
        <f t="shared" si="69"/>
        <v>是</v>
      </c>
    </row>
    <row r="1355" ht="36" customHeight="1" spans="1:6">
      <c r="A1355" s="459"/>
      <c r="B1355" s="460" t="s">
        <v>2422</v>
      </c>
      <c r="C1355" s="302">
        <v>613443</v>
      </c>
      <c r="D1355" s="302">
        <v>589556</v>
      </c>
      <c r="E1355" s="316">
        <f t="shared" si="68"/>
        <v>-0.039</v>
      </c>
      <c r="F1355" s="285" t="str">
        <f t="shared" si="69"/>
        <v>是</v>
      </c>
    </row>
    <row r="1356" spans="3:3">
      <c r="C1356" s="378"/>
    </row>
    <row r="1357" spans="3:3">
      <c r="C1357" s="405"/>
    </row>
    <row r="1358" spans="3:3">
      <c r="C1358" s="378"/>
    </row>
    <row r="1359" spans="3:3">
      <c r="C1359" s="405"/>
    </row>
    <row r="1360" spans="3:3">
      <c r="C1360" s="378"/>
    </row>
    <row r="1361" spans="3:3">
      <c r="C1361" s="378"/>
    </row>
    <row r="1362" spans="3:3">
      <c r="C1362" s="405"/>
    </row>
    <row r="1363" spans="3:3">
      <c r="C1363" s="378"/>
    </row>
    <row r="1364" spans="3:3">
      <c r="C1364" s="378"/>
    </row>
    <row r="1365" spans="3:3">
      <c r="C1365" s="378"/>
    </row>
    <row r="1366" spans="3:3">
      <c r="C1366" s="378"/>
    </row>
    <row r="1367" spans="3:5">
      <c r="C1367" s="405"/>
      <c r="E1367" s="335">
        <f>IF(C1355&lt;&gt;0,IF((D1355/C1355-1)&lt;-30%,"",IF((D1355/C1355-1)&gt;150%,"",D1355/C1355-1)),"")</f>
        <v>0</v>
      </c>
    </row>
    <row r="1368" spans="3:3">
      <c r="C1368" s="378"/>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topLeftCell="A15" workbookViewId="0">
      <selection activeCell="B29" sqref="B29"/>
    </sheetView>
  </sheetViews>
  <sheetFormatPr defaultColWidth="9" defaultRowHeight="14.25" outlineLevelCol="1"/>
  <cols>
    <col min="1" max="1" width="79" customWidth="1"/>
    <col min="2" max="2" width="36.4416666666667" customWidth="1"/>
  </cols>
  <sheetData>
    <row r="1" ht="45" customHeight="1" spans="1:2">
      <c r="A1" s="420" t="s">
        <v>2423</v>
      </c>
      <c r="B1" s="420"/>
    </row>
    <row r="2" ht="20.1" customHeight="1" spans="1:2">
      <c r="A2" s="421"/>
      <c r="B2" s="422" t="s">
        <v>2</v>
      </c>
    </row>
    <row r="3" ht="45" customHeight="1" spans="1:2">
      <c r="A3" s="423" t="s">
        <v>2424</v>
      </c>
      <c r="B3" s="255" t="s">
        <v>6</v>
      </c>
    </row>
    <row r="4" ht="30" customHeight="1" spans="1:2">
      <c r="A4" s="424" t="s">
        <v>2425</v>
      </c>
      <c r="B4" s="425">
        <f>SUM(B5:B8)</f>
        <v>125522</v>
      </c>
    </row>
    <row r="5" ht="30" customHeight="1" spans="1:2">
      <c r="A5" s="426" t="s">
        <v>2426</v>
      </c>
      <c r="B5" s="427">
        <v>60151</v>
      </c>
    </row>
    <row r="6" ht="30" customHeight="1" spans="1:2">
      <c r="A6" s="426" t="s">
        <v>2427</v>
      </c>
      <c r="B6" s="427">
        <v>27992</v>
      </c>
    </row>
    <row r="7" ht="30" customHeight="1" spans="1:2">
      <c r="A7" s="426" t="s">
        <v>2428</v>
      </c>
      <c r="B7" s="427">
        <v>7756</v>
      </c>
    </row>
    <row r="8" ht="30" customHeight="1" spans="1:2">
      <c r="A8" s="426" t="s">
        <v>2429</v>
      </c>
      <c r="B8" s="427">
        <v>29623</v>
      </c>
    </row>
    <row r="9" ht="30" customHeight="1" spans="1:2">
      <c r="A9" s="424" t="s">
        <v>2430</v>
      </c>
      <c r="B9" s="425">
        <f>SUM(B10:B19)</f>
        <v>38672</v>
      </c>
    </row>
    <row r="10" ht="30" customHeight="1" spans="1:2">
      <c r="A10" s="426" t="s">
        <v>2431</v>
      </c>
      <c r="B10" s="427">
        <v>25074</v>
      </c>
    </row>
    <row r="11" ht="30" customHeight="1" spans="1:2">
      <c r="A11" s="426" t="s">
        <v>2432</v>
      </c>
      <c r="B11" s="427">
        <v>525</v>
      </c>
    </row>
    <row r="12" ht="30" customHeight="1" spans="1:2">
      <c r="A12" s="426" t="s">
        <v>2433</v>
      </c>
      <c r="B12" s="427">
        <v>1112</v>
      </c>
    </row>
    <row r="13" ht="30" customHeight="1" spans="1:2">
      <c r="A13" s="426" t="s">
        <v>2434</v>
      </c>
      <c r="B13" s="427">
        <v>74</v>
      </c>
    </row>
    <row r="14" ht="30" customHeight="1" spans="1:2">
      <c r="A14" s="426" t="s">
        <v>2435</v>
      </c>
      <c r="B14" s="427">
        <v>5372</v>
      </c>
    </row>
    <row r="15" ht="30" customHeight="1" spans="1:2">
      <c r="A15" s="426" t="s">
        <v>2436</v>
      </c>
      <c r="B15" s="427">
        <v>519</v>
      </c>
    </row>
    <row r="16" ht="30" customHeight="1" spans="1:2">
      <c r="A16" s="426" t="s">
        <v>2437</v>
      </c>
      <c r="B16" s="427">
        <v>400</v>
      </c>
    </row>
    <row r="17" ht="30" customHeight="1" spans="1:2">
      <c r="A17" s="426" t="s">
        <v>2438</v>
      </c>
      <c r="B17" s="427">
        <v>994</v>
      </c>
    </row>
    <row r="18" ht="30" customHeight="1" spans="1:2">
      <c r="A18" s="426" t="s">
        <v>2439</v>
      </c>
      <c r="B18" s="427">
        <v>647</v>
      </c>
    </row>
    <row r="19" ht="30" customHeight="1" spans="1:2">
      <c r="A19" s="426" t="s">
        <v>2440</v>
      </c>
      <c r="B19" s="427">
        <v>3955</v>
      </c>
    </row>
    <row r="20" ht="30" customHeight="1" spans="1:2">
      <c r="A20" s="424" t="s">
        <v>2441</v>
      </c>
      <c r="B20" s="425">
        <f>SUM(B21)</f>
        <v>1647</v>
      </c>
    </row>
    <row r="21" ht="30" customHeight="1" spans="1:2">
      <c r="A21" s="426" t="s">
        <v>2442</v>
      </c>
      <c r="B21" s="427">
        <v>1647</v>
      </c>
    </row>
    <row r="22" ht="30" customHeight="1" spans="1:2">
      <c r="A22" s="424" t="s">
        <v>2443</v>
      </c>
      <c r="B22" s="425">
        <f>SUM(B23:B24)</f>
        <v>106461</v>
      </c>
    </row>
    <row r="23" ht="30" customHeight="1" spans="1:2">
      <c r="A23" s="426" t="s">
        <v>2444</v>
      </c>
      <c r="B23" s="427">
        <v>95973</v>
      </c>
    </row>
    <row r="24" ht="30" customHeight="1" spans="1:2">
      <c r="A24" s="426" t="s">
        <v>2445</v>
      </c>
      <c r="B24" s="427">
        <v>10488</v>
      </c>
    </row>
    <row r="25" ht="30" customHeight="1" spans="1:2">
      <c r="A25" s="424" t="s">
        <v>2446</v>
      </c>
      <c r="B25" s="425">
        <f>SUM(B26)</f>
        <v>108</v>
      </c>
    </row>
    <row r="26" ht="30" customHeight="1" spans="1:2">
      <c r="A26" s="426" t="s">
        <v>2447</v>
      </c>
      <c r="B26" s="427">
        <v>108</v>
      </c>
    </row>
    <row r="27" ht="30" customHeight="1" spans="1:2">
      <c r="A27" s="424" t="s">
        <v>2448</v>
      </c>
      <c r="B27" s="425">
        <f>SUM(B28:B30)</f>
        <v>17454</v>
      </c>
    </row>
    <row r="28" ht="30" customHeight="1" spans="1:2">
      <c r="A28" s="426" t="s">
        <v>2449</v>
      </c>
      <c r="B28" s="427">
        <v>16665</v>
      </c>
    </row>
    <row r="29" ht="30" customHeight="1" spans="1:2">
      <c r="A29" s="426" t="s">
        <v>2450</v>
      </c>
      <c r="B29" s="427">
        <v>789</v>
      </c>
    </row>
    <row r="30" ht="30" customHeight="1" spans="1:2">
      <c r="A30" s="426" t="s">
        <v>2451</v>
      </c>
      <c r="B30" s="428"/>
    </row>
    <row r="31" ht="30" customHeight="1" spans="1:2">
      <c r="A31" s="429" t="s">
        <v>2452</v>
      </c>
      <c r="B31" s="425">
        <f>SUM(B27,B25,B22,B20,B9,B4)</f>
        <v>289864</v>
      </c>
    </row>
  </sheetData>
  <autoFilter ref="A3:B31">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29"/>
  <sheetViews>
    <sheetView showGridLines="0" showZeros="0" view="pageBreakPreview" zoomScaleNormal="100" topLeftCell="A44" workbookViewId="0">
      <selection activeCell="B57" sqref="B57"/>
    </sheetView>
  </sheetViews>
  <sheetFormatPr defaultColWidth="9" defaultRowHeight="14.25" outlineLevelCol="4"/>
  <cols>
    <col min="1" max="1" width="69.6666666666667" style="269" customWidth="1"/>
    <col min="2" max="2" width="45.6666666666667" customWidth="1"/>
    <col min="3" max="4" width="16.6666666666667" hidden="1" customWidth="1"/>
  </cols>
  <sheetData>
    <row r="1" s="268" customFormat="1" ht="45" customHeight="1" spans="1:4">
      <c r="A1" s="406" t="s">
        <v>2453</v>
      </c>
      <c r="B1" s="406"/>
      <c r="C1" s="406"/>
      <c r="D1" s="406"/>
    </row>
    <row r="2" ht="20.1" customHeight="1" spans="1:4">
      <c r="A2" s="271"/>
      <c r="B2" s="396" t="s">
        <v>2</v>
      </c>
      <c r="C2" s="407"/>
      <c r="D2" s="407" t="s">
        <v>2</v>
      </c>
    </row>
    <row r="3" ht="45" customHeight="1" spans="1:5">
      <c r="A3" s="274" t="s">
        <v>2454</v>
      </c>
      <c r="B3" s="255" t="s">
        <v>6</v>
      </c>
      <c r="C3" s="408" t="s">
        <v>2455</v>
      </c>
      <c r="D3" s="255" t="s">
        <v>2456</v>
      </c>
      <c r="E3" s="418" t="s">
        <v>8</v>
      </c>
    </row>
    <row r="4" ht="36" customHeight="1" spans="1:5">
      <c r="A4" s="409" t="s">
        <v>2457</v>
      </c>
      <c r="B4" s="410"/>
      <c r="C4" s="411"/>
      <c r="D4" s="412"/>
      <c r="E4" s="285" t="str">
        <f>IF(A4&lt;&gt;"",IF(SUM(B4:D4)&lt;&gt;0,"是","否"),"是")</f>
        <v>否</v>
      </c>
    </row>
    <row r="5" ht="36" customHeight="1" spans="1:5">
      <c r="A5" s="413" t="s">
        <v>2458</v>
      </c>
      <c r="B5" s="414">
        <v>18</v>
      </c>
      <c r="C5" s="415"/>
      <c r="D5" s="416"/>
      <c r="E5" s="285" t="str">
        <f t="shared" ref="E5:E42" si="0">IF(A5&lt;&gt;"",IF(SUM(B5:D5)&lt;&gt;0,"是","否"),"是")</f>
        <v>是</v>
      </c>
    </row>
    <row r="6" ht="36" customHeight="1" spans="1:5">
      <c r="A6" s="413" t="s">
        <v>2459</v>
      </c>
      <c r="B6" s="414">
        <v>31.8</v>
      </c>
      <c r="C6" s="415"/>
      <c r="D6" s="416"/>
      <c r="E6" s="285" t="str">
        <f t="shared" si="0"/>
        <v>是</v>
      </c>
    </row>
    <row r="7" ht="36" customHeight="1" spans="1:5">
      <c r="A7" s="413" t="s">
        <v>2460</v>
      </c>
      <c r="B7" s="414">
        <v>76</v>
      </c>
      <c r="C7" s="415"/>
      <c r="D7" s="416"/>
      <c r="E7" s="285" t="str">
        <f t="shared" si="0"/>
        <v>是</v>
      </c>
    </row>
    <row r="8" ht="36" customHeight="1" spans="1:5">
      <c r="A8" s="413" t="s">
        <v>2461</v>
      </c>
      <c r="B8" s="414">
        <v>300</v>
      </c>
      <c r="C8" s="415"/>
      <c r="D8" s="416"/>
      <c r="E8" s="285" t="str">
        <f t="shared" si="0"/>
        <v>是</v>
      </c>
    </row>
    <row r="9" ht="36" customHeight="1" spans="1:5">
      <c r="A9" s="413" t="s">
        <v>2462</v>
      </c>
      <c r="B9" s="414">
        <v>12</v>
      </c>
      <c r="C9" s="415"/>
      <c r="D9" s="416"/>
      <c r="E9" s="285" t="str">
        <f t="shared" si="0"/>
        <v>是</v>
      </c>
    </row>
    <row r="10" ht="36" customHeight="1" spans="1:5">
      <c r="A10" s="413" t="s">
        <v>2463</v>
      </c>
      <c r="B10" s="414">
        <v>300</v>
      </c>
      <c r="C10" s="415"/>
      <c r="D10" s="416"/>
      <c r="E10" s="285" t="str">
        <f t="shared" si="0"/>
        <v>是</v>
      </c>
    </row>
    <row r="11" ht="36" customHeight="1" spans="1:5">
      <c r="A11" s="413" t="s">
        <v>2464</v>
      </c>
      <c r="B11" s="414">
        <v>14</v>
      </c>
      <c r="C11" s="415"/>
      <c r="D11" s="416"/>
      <c r="E11" s="285" t="str">
        <f t="shared" si="0"/>
        <v>是</v>
      </c>
    </row>
    <row r="12" ht="36" customHeight="1" spans="1:5">
      <c r="A12" s="413" t="s">
        <v>2465</v>
      </c>
      <c r="B12" s="414">
        <v>30</v>
      </c>
      <c r="C12" s="415"/>
      <c r="D12" s="416"/>
      <c r="E12" s="285" t="str">
        <f t="shared" si="0"/>
        <v>是</v>
      </c>
    </row>
    <row r="13" ht="36" customHeight="1" spans="1:5">
      <c r="A13" s="413" t="s">
        <v>2466</v>
      </c>
      <c r="B13" s="414">
        <v>140</v>
      </c>
      <c r="C13" s="415"/>
      <c r="D13" s="416"/>
      <c r="E13" s="285" t="str">
        <f t="shared" si="0"/>
        <v>是</v>
      </c>
    </row>
    <row r="14" ht="36" customHeight="1" spans="1:5">
      <c r="A14" s="413" t="s">
        <v>2467</v>
      </c>
      <c r="B14" s="414">
        <v>120</v>
      </c>
      <c r="C14" s="415"/>
      <c r="D14" s="416"/>
      <c r="E14" s="285" t="str">
        <f t="shared" si="0"/>
        <v>是</v>
      </c>
    </row>
    <row r="15" ht="36" customHeight="1" spans="1:5">
      <c r="A15" s="413" t="s">
        <v>2468</v>
      </c>
      <c r="B15" s="414">
        <v>213</v>
      </c>
      <c r="C15" s="415"/>
      <c r="D15" s="416"/>
      <c r="E15" s="285" t="str">
        <f t="shared" si="0"/>
        <v>是</v>
      </c>
    </row>
    <row r="16" ht="36" customHeight="1" spans="1:5">
      <c r="A16" s="413" t="s">
        <v>2469</v>
      </c>
      <c r="B16" s="414">
        <v>300</v>
      </c>
      <c r="C16" s="415"/>
      <c r="D16" s="416"/>
      <c r="E16" s="285" t="str">
        <f t="shared" si="0"/>
        <v>是</v>
      </c>
    </row>
    <row r="17" ht="36" customHeight="1" spans="1:5">
      <c r="A17" s="413" t="s">
        <v>2470</v>
      </c>
      <c r="B17" s="414">
        <v>91.98</v>
      </c>
      <c r="C17" s="415"/>
      <c r="D17" s="416"/>
      <c r="E17" s="285" t="str">
        <f t="shared" si="0"/>
        <v>是</v>
      </c>
    </row>
    <row r="18" ht="36" customHeight="1" spans="1:5">
      <c r="A18" s="413" t="s">
        <v>2471</v>
      </c>
      <c r="B18" s="414">
        <v>300</v>
      </c>
      <c r="C18" s="415"/>
      <c r="D18" s="416"/>
      <c r="E18" s="285" t="str">
        <f t="shared" si="0"/>
        <v>是</v>
      </c>
    </row>
    <row r="19" ht="36" customHeight="1" spans="1:5">
      <c r="A19" s="413" t="s">
        <v>2472</v>
      </c>
      <c r="B19" s="414">
        <v>108</v>
      </c>
      <c r="C19" s="415"/>
      <c r="D19" s="416"/>
      <c r="E19" s="285" t="str">
        <f t="shared" si="0"/>
        <v>是</v>
      </c>
    </row>
    <row r="20" ht="36" customHeight="1" spans="1:5">
      <c r="A20" s="413" t="s">
        <v>2473</v>
      </c>
      <c r="B20" s="414">
        <v>90</v>
      </c>
      <c r="C20" s="415"/>
      <c r="D20" s="416"/>
      <c r="E20" s="285" t="str">
        <f t="shared" si="0"/>
        <v>是</v>
      </c>
    </row>
    <row r="21" ht="36" customHeight="1" spans="1:5">
      <c r="A21" s="413" t="s">
        <v>2474</v>
      </c>
      <c r="B21" s="414">
        <v>45</v>
      </c>
      <c r="C21" s="411"/>
      <c r="D21" s="412"/>
      <c r="E21" s="285" t="str">
        <f t="shared" si="0"/>
        <v>是</v>
      </c>
    </row>
    <row r="22" ht="36" customHeight="1" spans="1:5">
      <c r="A22" s="413" t="s">
        <v>2475</v>
      </c>
      <c r="B22" s="414">
        <v>420.95</v>
      </c>
      <c r="C22" s="415"/>
      <c r="D22" s="416"/>
      <c r="E22" s="285" t="str">
        <f t="shared" si="0"/>
        <v>是</v>
      </c>
    </row>
    <row r="23" ht="36" customHeight="1" spans="1:5">
      <c r="A23" s="413" t="s">
        <v>2476</v>
      </c>
      <c r="B23" s="414">
        <v>620</v>
      </c>
      <c r="C23" s="415"/>
      <c r="D23" s="416"/>
      <c r="E23" s="285" t="str">
        <f t="shared" si="0"/>
        <v>是</v>
      </c>
    </row>
    <row r="24" ht="36" customHeight="1" spans="1:5">
      <c r="A24" s="413" t="s">
        <v>2477</v>
      </c>
      <c r="B24" s="414">
        <v>70</v>
      </c>
      <c r="C24" s="415"/>
      <c r="D24" s="416"/>
      <c r="E24" s="285" t="str">
        <f t="shared" si="0"/>
        <v>是</v>
      </c>
    </row>
    <row r="25" ht="36" customHeight="1" spans="1:5">
      <c r="A25" s="413" t="s">
        <v>2478</v>
      </c>
      <c r="B25" s="414">
        <v>80</v>
      </c>
      <c r="C25" s="415"/>
      <c r="D25" s="416"/>
      <c r="E25" s="285" t="str">
        <f t="shared" si="0"/>
        <v>是</v>
      </c>
    </row>
    <row r="26" ht="36" customHeight="1" spans="1:5">
      <c r="A26" s="413" t="s">
        <v>2479</v>
      </c>
      <c r="B26" s="414">
        <v>85</v>
      </c>
      <c r="C26" s="415"/>
      <c r="D26" s="416"/>
      <c r="E26" s="285" t="str">
        <f t="shared" si="0"/>
        <v>是</v>
      </c>
    </row>
    <row r="27" ht="36" customHeight="1" spans="1:5">
      <c r="A27" s="413" t="s">
        <v>2480</v>
      </c>
      <c r="B27" s="414">
        <v>9</v>
      </c>
      <c r="C27" s="415"/>
      <c r="D27" s="416"/>
      <c r="E27" s="285" t="str">
        <f t="shared" si="0"/>
        <v>是</v>
      </c>
    </row>
    <row r="28" ht="36" customHeight="1" spans="1:5">
      <c r="A28" s="413" t="s">
        <v>2481</v>
      </c>
      <c r="B28" s="414">
        <v>247.05</v>
      </c>
      <c r="C28" s="415"/>
      <c r="D28" s="416"/>
      <c r="E28" s="285" t="str">
        <f t="shared" si="0"/>
        <v>是</v>
      </c>
    </row>
    <row r="29" ht="36" customHeight="1" spans="1:5">
      <c r="A29" s="413" t="s">
        <v>2482</v>
      </c>
      <c r="B29" s="414">
        <v>55</v>
      </c>
      <c r="C29" s="415"/>
      <c r="D29" s="416"/>
      <c r="E29" s="285" t="str">
        <f t="shared" si="0"/>
        <v>是</v>
      </c>
    </row>
    <row r="30" ht="36" customHeight="1" spans="1:5">
      <c r="A30" s="409" t="s">
        <v>2483</v>
      </c>
      <c r="B30" s="410"/>
      <c r="C30" s="415"/>
      <c r="D30" s="416"/>
      <c r="E30" s="285" t="str">
        <f t="shared" si="0"/>
        <v>否</v>
      </c>
    </row>
    <row r="31" ht="36" customHeight="1" spans="1:5">
      <c r="A31" s="417" t="s">
        <v>2484</v>
      </c>
      <c r="B31" s="410">
        <v>131</v>
      </c>
      <c r="C31" s="415"/>
      <c r="D31" s="416"/>
      <c r="E31" s="285" t="str">
        <f t="shared" si="0"/>
        <v>是</v>
      </c>
    </row>
    <row r="32" ht="36" customHeight="1" spans="1:5">
      <c r="A32" s="409" t="s">
        <v>2485</v>
      </c>
      <c r="B32" s="410"/>
      <c r="C32" s="415"/>
      <c r="D32" s="416"/>
      <c r="E32" s="285" t="str">
        <f t="shared" si="0"/>
        <v>否</v>
      </c>
    </row>
    <row r="33" ht="36" customHeight="1" spans="1:5">
      <c r="A33" s="417" t="s">
        <v>2486</v>
      </c>
      <c r="B33" s="414">
        <v>187.2</v>
      </c>
      <c r="C33" s="415"/>
      <c r="D33" s="416"/>
      <c r="E33" s="285" t="str">
        <f t="shared" si="0"/>
        <v>是</v>
      </c>
    </row>
    <row r="34" ht="36" customHeight="1" spans="1:5">
      <c r="A34" s="417" t="s">
        <v>2487</v>
      </c>
      <c r="B34" s="414">
        <v>180</v>
      </c>
      <c r="E34" s="285" t="str">
        <f t="shared" si="0"/>
        <v>是</v>
      </c>
    </row>
    <row r="35" ht="36" customHeight="1" spans="1:5">
      <c r="A35" s="409" t="s">
        <v>2488</v>
      </c>
      <c r="B35" s="410"/>
      <c r="E35" s="285" t="str">
        <f t="shared" si="0"/>
        <v>否</v>
      </c>
    </row>
    <row r="36" ht="36" customHeight="1" spans="1:5">
      <c r="A36" s="417" t="s">
        <v>2489</v>
      </c>
      <c r="B36" s="410">
        <v>13.37</v>
      </c>
      <c r="E36" s="285" t="str">
        <f t="shared" si="0"/>
        <v>是</v>
      </c>
    </row>
    <row r="37" ht="36" customHeight="1" spans="1:5">
      <c r="A37" s="417" t="s">
        <v>2490</v>
      </c>
      <c r="B37" s="410">
        <v>250</v>
      </c>
      <c r="E37" s="285" t="str">
        <f t="shared" si="0"/>
        <v>是</v>
      </c>
    </row>
    <row r="38" ht="36" customHeight="1" spans="1:5">
      <c r="A38" s="417" t="s">
        <v>2491</v>
      </c>
      <c r="B38" s="410">
        <v>45</v>
      </c>
      <c r="E38" s="285" t="str">
        <f t="shared" si="0"/>
        <v>是</v>
      </c>
    </row>
    <row r="39" ht="36" customHeight="1" spans="1:5">
      <c r="A39" s="417" t="s">
        <v>2492</v>
      </c>
      <c r="B39" s="410">
        <v>286</v>
      </c>
      <c r="E39" s="285" t="str">
        <f t="shared" si="0"/>
        <v>是</v>
      </c>
    </row>
    <row r="40" ht="36" customHeight="1" spans="1:5">
      <c r="A40" s="417" t="s">
        <v>2493</v>
      </c>
      <c r="B40" s="410">
        <v>2512</v>
      </c>
      <c r="E40" s="285" t="str">
        <f t="shared" si="0"/>
        <v>是</v>
      </c>
    </row>
    <row r="41" ht="36" customHeight="1" spans="1:5">
      <c r="A41" s="417" t="s">
        <v>2494</v>
      </c>
      <c r="B41" s="410">
        <v>525.59</v>
      </c>
      <c r="E41" s="285" t="str">
        <f t="shared" si="0"/>
        <v>是</v>
      </c>
    </row>
    <row r="42" ht="36" customHeight="1" spans="1:5">
      <c r="A42" s="417" t="s">
        <v>2495</v>
      </c>
      <c r="B42" s="410">
        <v>400</v>
      </c>
      <c r="E42" s="285" t="str">
        <f t="shared" si="0"/>
        <v>是</v>
      </c>
    </row>
    <row r="43" ht="36" customHeight="1" spans="1:5">
      <c r="A43" s="417" t="s">
        <v>2496</v>
      </c>
      <c r="B43" s="410">
        <v>37.03</v>
      </c>
      <c r="E43" s="285" t="str">
        <f t="shared" ref="E43:E106" si="1">IF(A43&lt;&gt;"",IF(SUM(B43:D43)&lt;&gt;0,"是","否"),"是")</f>
        <v>是</v>
      </c>
    </row>
    <row r="44" ht="36" customHeight="1" spans="1:5">
      <c r="A44" s="417" t="s">
        <v>2497</v>
      </c>
      <c r="B44" s="410">
        <v>65.17</v>
      </c>
      <c r="E44" s="285" t="str">
        <f t="shared" si="1"/>
        <v>是</v>
      </c>
    </row>
    <row r="45" ht="36" customHeight="1" spans="1:5">
      <c r="A45" s="417" t="s">
        <v>2498</v>
      </c>
      <c r="B45" s="410">
        <v>17.38</v>
      </c>
      <c r="E45" s="285" t="str">
        <f t="shared" si="1"/>
        <v>是</v>
      </c>
    </row>
    <row r="46" ht="36" customHeight="1" spans="1:5">
      <c r="A46" s="417" t="s">
        <v>2499</v>
      </c>
      <c r="B46" s="410">
        <v>371.51</v>
      </c>
      <c r="E46" s="285" t="str">
        <f t="shared" si="1"/>
        <v>是</v>
      </c>
    </row>
    <row r="47" ht="36" customHeight="1" spans="1:5">
      <c r="A47" s="417" t="s">
        <v>2500</v>
      </c>
      <c r="B47" s="410">
        <v>180</v>
      </c>
      <c r="E47" s="285" t="str">
        <f t="shared" si="1"/>
        <v>是</v>
      </c>
    </row>
    <row r="48" ht="36" customHeight="1" spans="1:5">
      <c r="A48" s="417" t="s">
        <v>2501</v>
      </c>
      <c r="B48" s="410">
        <v>27.01</v>
      </c>
      <c r="E48" s="285" t="str">
        <f t="shared" si="1"/>
        <v>是</v>
      </c>
    </row>
    <row r="49" ht="36" customHeight="1" spans="1:5">
      <c r="A49" s="417" t="s">
        <v>2502</v>
      </c>
      <c r="B49" s="410">
        <v>7.58</v>
      </c>
      <c r="E49" s="285" t="str">
        <f t="shared" si="1"/>
        <v>是</v>
      </c>
    </row>
    <row r="50" ht="36" customHeight="1" spans="1:5">
      <c r="A50" s="417" t="s">
        <v>2503</v>
      </c>
      <c r="B50" s="410">
        <v>246.21</v>
      </c>
      <c r="E50" s="285" t="str">
        <f t="shared" si="1"/>
        <v>是</v>
      </c>
    </row>
    <row r="51" ht="36" customHeight="1" spans="1:5">
      <c r="A51" s="417" t="s">
        <v>2504</v>
      </c>
      <c r="B51" s="410">
        <v>63.82</v>
      </c>
      <c r="E51" s="285" t="str">
        <f t="shared" si="1"/>
        <v>是</v>
      </c>
    </row>
    <row r="52" ht="36" customHeight="1" spans="1:5">
      <c r="A52" s="417" t="s">
        <v>2505</v>
      </c>
      <c r="B52" s="410">
        <v>128</v>
      </c>
      <c r="E52" s="285" t="str">
        <f t="shared" si="1"/>
        <v>是</v>
      </c>
    </row>
    <row r="53" ht="36" customHeight="1" spans="1:5">
      <c r="A53" s="417" t="s">
        <v>2506</v>
      </c>
      <c r="B53" s="410">
        <v>427.99</v>
      </c>
      <c r="E53" s="285" t="str">
        <f t="shared" si="1"/>
        <v>是</v>
      </c>
    </row>
    <row r="54" ht="36" customHeight="1" spans="1:5">
      <c r="A54" s="417" t="s">
        <v>2507</v>
      </c>
      <c r="B54" s="410">
        <v>4</v>
      </c>
      <c r="E54" s="285" t="str">
        <f t="shared" si="1"/>
        <v>是</v>
      </c>
    </row>
    <row r="55" ht="36" customHeight="1" spans="1:5">
      <c r="A55" s="409" t="s">
        <v>2508</v>
      </c>
      <c r="B55" s="410"/>
      <c r="E55" s="285" t="str">
        <f t="shared" si="1"/>
        <v>否</v>
      </c>
    </row>
    <row r="56" ht="36" customHeight="1" spans="1:5">
      <c r="A56" s="417" t="s">
        <v>2509</v>
      </c>
      <c r="B56" s="414">
        <v>1962.02</v>
      </c>
      <c r="E56" s="285" t="str">
        <f t="shared" si="1"/>
        <v>是</v>
      </c>
    </row>
    <row r="57" ht="36" customHeight="1" spans="1:5">
      <c r="A57" s="417" t="s">
        <v>2510</v>
      </c>
      <c r="B57" s="414">
        <v>22.32</v>
      </c>
      <c r="E57" s="285" t="str">
        <f t="shared" si="1"/>
        <v>是</v>
      </c>
    </row>
    <row r="58" ht="36" customHeight="1" spans="1:5">
      <c r="A58" s="409" t="s">
        <v>2511</v>
      </c>
      <c r="B58" s="410"/>
      <c r="E58" s="285" t="str">
        <f t="shared" si="1"/>
        <v>否</v>
      </c>
    </row>
    <row r="59" ht="36" customHeight="1" spans="1:5">
      <c r="A59" s="417" t="s">
        <v>2512</v>
      </c>
      <c r="B59" s="410">
        <v>120</v>
      </c>
      <c r="E59" s="285" t="str">
        <f t="shared" si="1"/>
        <v>是</v>
      </c>
    </row>
    <row r="60" ht="36" customHeight="1" spans="1:5">
      <c r="A60" s="417" t="s">
        <v>2513</v>
      </c>
      <c r="B60" s="410">
        <v>75</v>
      </c>
      <c r="E60" s="285" t="str">
        <f t="shared" si="1"/>
        <v>是</v>
      </c>
    </row>
    <row r="61" ht="36" customHeight="1" spans="1:5">
      <c r="A61" s="417" t="s">
        <v>2514</v>
      </c>
      <c r="B61" s="410">
        <v>54</v>
      </c>
      <c r="E61" s="285" t="str">
        <f t="shared" si="1"/>
        <v>是</v>
      </c>
    </row>
    <row r="62" ht="36" customHeight="1" spans="1:5">
      <c r="A62" s="417" t="s">
        <v>2515</v>
      </c>
      <c r="B62" s="410">
        <v>1.5</v>
      </c>
      <c r="E62" s="285" t="str">
        <f t="shared" si="1"/>
        <v>是</v>
      </c>
    </row>
    <row r="63" ht="36" customHeight="1" spans="1:5">
      <c r="A63" s="417" t="s">
        <v>2516</v>
      </c>
      <c r="B63" s="410">
        <v>300</v>
      </c>
      <c r="E63" s="285" t="str">
        <f t="shared" si="1"/>
        <v>是</v>
      </c>
    </row>
    <row r="64" ht="36" customHeight="1" spans="1:5">
      <c r="A64" s="409" t="s">
        <v>2517</v>
      </c>
      <c r="B64" s="410"/>
      <c r="E64" s="285" t="str">
        <f t="shared" si="1"/>
        <v>否</v>
      </c>
    </row>
    <row r="65" ht="36" customHeight="1" spans="1:5">
      <c r="A65" s="417" t="s">
        <v>2518</v>
      </c>
      <c r="B65" s="410">
        <v>148.85</v>
      </c>
      <c r="E65" s="285" t="str">
        <f t="shared" si="1"/>
        <v>是</v>
      </c>
    </row>
    <row r="66" ht="36" customHeight="1" spans="1:5">
      <c r="A66" s="417" t="s">
        <v>2519</v>
      </c>
      <c r="B66" s="410">
        <v>52</v>
      </c>
      <c r="E66" s="285" t="str">
        <f t="shared" si="1"/>
        <v>是</v>
      </c>
    </row>
    <row r="67" ht="36" customHeight="1" spans="1:5">
      <c r="A67" s="417" t="s">
        <v>2520</v>
      </c>
      <c r="B67" s="410">
        <v>264.48</v>
      </c>
      <c r="E67" s="285" t="str">
        <f t="shared" si="1"/>
        <v>是</v>
      </c>
    </row>
    <row r="68" ht="36" customHeight="1" spans="1:5">
      <c r="A68" s="417" t="s">
        <v>2521</v>
      </c>
      <c r="B68" s="410">
        <v>2822.2</v>
      </c>
      <c r="E68" s="285" t="str">
        <f t="shared" si="1"/>
        <v>是</v>
      </c>
    </row>
    <row r="69" ht="36" customHeight="1" spans="1:5">
      <c r="A69" s="417" t="s">
        <v>2522</v>
      </c>
      <c r="B69" s="410">
        <v>415.985</v>
      </c>
      <c r="E69" s="285" t="str">
        <f t="shared" si="1"/>
        <v>是</v>
      </c>
    </row>
    <row r="70" ht="36" customHeight="1" spans="1:5">
      <c r="A70" s="417" t="s">
        <v>2523</v>
      </c>
      <c r="B70" s="410">
        <v>36</v>
      </c>
      <c r="E70" s="285" t="str">
        <f t="shared" si="1"/>
        <v>是</v>
      </c>
    </row>
    <row r="71" ht="36" customHeight="1" spans="1:5">
      <c r="A71" s="417" t="s">
        <v>2524</v>
      </c>
      <c r="B71" s="410">
        <v>4871.58</v>
      </c>
      <c r="E71" s="285" t="str">
        <f t="shared" si="1"/>
        <v>是</v>
      </c>
    </row>
    <row r="72" ht="36" customHeight="1" spans="1:5">
      <c r="A72" s="417" t="s">
        <v>2525</v>
      </c>
      <c r="B72" s="410">
        <v>546</v>
      </c>
      <c r="E72" s="285" t="str">
        <f t="shared" si="1"/>
        <v>是</v>
      </c>
    </row>
    <row r="73" ht="36" customHeight="1" spans="1:5">
      <c r="A73" s="417" t="s">
        <v>2526</v>
      </c>
      <c r="B73" s="410">
        <v>15</v>
      </c>
      <c r="E73" s="285" t="str">
        <f t="shared" si="1"/>
        <v>是</v>
      </c>
    </row>
    <row r="74" ht="36" customHeight="1" spans="1:5">
      <c r="A74" s="417" t="s">
        <v>2527</v>
      </c>
      <c r="B74" s="410">
        <v>800</v>
      </c>
      <c r="E74" s="285" t="str">
        <f t="shared" si="1"/>
        <v>是</v>
      </c>
    </row>
    <row r="75" ht="36" customHeight="1" spans="1:5">
      <c r="A75" s="417" t="s">
        <v>2528</v>
      </c>
      <c r="B75" s="410">
        <v>73</v>
      </c>
      <c r="E75" s="285" t="str">
        <f t="shared" si="1"/>
        <v>是</v>
      </c>
    </row>
    <row r="76" ht="36" customHeight="1" spans="1:5">
      <c r="A76" s="417" t="s">
        <v>2529</v>
      </c>
      <c r="B76" s="410">
        <v>9</v>
      </c>
      <c r="E76" s="285" t="str">
        <f t="shared" si="1"/>
        <v>是</v>
      </c>
    </row>
    <row r="77" ht="36" customHeight="1" spans="1:5">
      <c r="A77" s="417" t="s">
        <v>2530</v>
      </c>
      <c r="B77" s="410">
        <v>382.26</v>
      </c>
      <c r="E77" s="285" t="str">
        <f t="shared" si="1"/>
        <v>是</v>
      </c>
    </row>
    <row r="78" ht="36" customHeight="1" spans="1:5">
      <c r="A78" s="417" t="s">
        <v>2531</v>
      </c>
      <c r="B78" s="410">
        <v>10</v>
      </c>
      <c r="E78" s="285" t="str">
        <f t="shared" si="1"/>
        <v>是</v>
      </c>
    </row>
    <row r="79" ht="36" customHeight="1" spans="1:5">
      <c r="A79" s="417" t="s">
        <v>2532</v>
      </c>
      <c r="B79" s="410">
        <v>150</v>
      </c>
      <c r="E79" s="285" t="str">
        <f t="shared" si="1"/>
        <v>是</v>
      </c>
    </row>
    <row r="80" ht="36" customHeight="1" spans="1:5">
      <c r="A80" s="417" t="s">
        <v>2533</v>
      </c>
      <c r="B80" s="410">
        <v>209.4</v>
      </c>
      <c r="E80" s="285" t="str">
        <f t="shared" si="1"/>
        <v>是</v>
      </c>
    </row>
    <row r="81" ht="36" customHeight="1" spans="1:5">
      <c r="A81" s="417" t="s">
        <v>2534</v>
      </c>
      <c r="B81" s="410">
        <v>215</v>
      </c>
      <c r="E81" s="285" t="str">
        <f t="shared" si="1"/>
        <v>是</v>
      </c>
    </row>
    <row r="82" ht="36" customHeight="1" spans="1:5">
      <c r="A82" s="417" t="s">
        <v>2535</v>
      </c>
      <c r="B82" s="410">
        <v>3</v>
      </c>
      <c r="E82" s="285" t="str">
        <f t="shared" si="1"/>
        <v>是</v>
      </c>
    </row>
    <row r="83" ht="36" customHeight="1" spans="1:5">
      <c r="A83" s="417" t="s">
        <v>2536</v>
      </c>
      <c r="B83" s="410">
        <v>70</v>
      </c>
      <c r="E83" s="285" t="str">
        <f t="shared" si="1"/>
        <v>是</v>
      </c>
    </row>
    <row r="84" ht="36" customHeight="1" spans="1:5">
      <c r="A84" s="417" t="s">
        <v>2537</v>
      </c>
      <c r="B84" s="410">
        <v>4</v>
      </c>
      <c r="E84" s="285" t="str">
        <f t="shared" si="1"/>
        <v>是</v>
      </c>
    </row>
    <row r="85" ht="36" customHeight="1" spans="1:5">
      <c r="A85" s="417" t="s">
        <v>2538</v>
      </c>
      <c r="B85" s="410">
        <v>177.8</v>
      </c>
      <c r="E85" s="285" t="str">
        <f t="shared" si="1"/>
        <v>是</v>
      </c>
    </row>
    <row r="86" ht="36" customHeight="1" spans="1:5">
      <c r="A86" s="417" t="s">
        <v>2539</v>
      </c>
      <c r="B86" s="410">
        <v>131</v>
      </c>
      <c r="E86" s="285" t="str">
        <f t="shared" si="1"/>
        <v>是</v>
      </c>
    </row>
    <row r="87" ht="36" customHeight="1" spans="1:5">
      <c r="A87" s="417" t="s">
        <v>2540</v>
      </c>
      <c r="B87" s="410">
        <v>40</v>
      </c>
      <c r="E87" s="285" t="str">
        <f t="shared" si="1"/>
        <v>是</v>
      </c>
    </row>
    <row r="88" ht="36" customHeight="1" spans="1:5">
      <c r="A88" s="417" t="s">
        <v>2541</v>
      </c>
      <c r="B88" s="410">
        <v>269</v>
      </c>
      <c r="E88" s="285" t="str">
        <f t="shared" si="1"/>
        <v>是</v>
      </c>
    </row>
    <row r="89" ht="36" customHeight="1" spans="1:5">
      <c r="A89" s="417" t="s">
        <v>2542</v>
      </c>
      <c r="B89" s="410">
        <v>334</v>
      </c>
      <c r="E89" s="285" t="str">
        <f t="shared" si="1"/>
        <v>是</v>
      </c>
    </row>
    <row r="90" ht="36" customHeight="1" spans="1:5">
      <c r="A90" s="417" t="s">
        <v>2543</v>
      </c>
      <c r="B90" s="410">
        <v>129</v>
      </c>
      <c r="E90" s="285" t="str">
        <f t="shared" si="1"/>
        <v>是</v>
      </c>
    </row>
    <row r="91" ht="36" customHeight="1" spans="1:5">
      <c r="A91" s="417" t="s">
        <v>2544</v>
      </c>
      <c r="B91" s="410">
        <v>7.25</v>
      </c>
      <c r="E91" s="285" t="str">
        <f t="shared" si="1"/>
        <v>是</v>
      </c>
    </row>
    <row r="92" ht="36" customHeight="1" spans="1:5">
      <c r="A92" s="417" t="s">
        <v>2545</v>
      </c>
      <c r="B92" s="410">
        <v>135</v>
      </c>
      <c r="E92" s="285" t="str">
        <f t="shared" si="1"/>
        <v>是</v>
      </c>
    </row>
    <row r="93" ht="36" customHeight="1" spans="1:5">
      <c r="A93" s="409" t="s">
        <v>2546</v>
      </c>
      <c r="B93" s="410"/>
      <c r="E93" s="285" t="str">
        <f t="shared" si="1"/>
        <v>否</v>
      </c>
    </row>
    <row r="94" ht="36" customHeight="1" spans="1:5">
      <c r="A94" s="417" t="s">
        <v>2547</v>
      </c>
      <c r="B94" s="410">
        <v>165.51</v>
      </c>
      <c r="E94" s="285" t="str">
        <f t="shared" si="1"/>
        <v>是</v>
      </c>
    </row>
    <row r="95" ht="36" customHeight="1" spans="1:5">
      <c r="A95" s="417" t="s">
        <v>2548</v>
      </c>
      <c r="B95" s="410">
        <v>570.91</v>
      </c>
      <c r="E95" s="285" t="str">
        <f t="shared" si="1"/>
        <v>是</v>
      </c>
    </row>
    <row r="96" ht="36" customHeight="1" spans="1:5">
      <c r="A96" s="417" t="s">
        <v>2549</v>
      </c>
      <c r="B96" s="410">
        <v>124.8</v>
      </c>
      <c r="E96" s="285" t="str">
        <f t="shared" si="1"/>
        <v>是</v>
      </c>
    </row>
    <row r="97" ht="36" customHeight="1" spans="1:5">
      <c r="A97" s="417" t="s">
        <v>2550</v>
      </c>
      <c r="B97" s="410">
        <v>297.51</v>
      </c>
      <c r="E97" s="285" t="str">
        <f t="shared" si="1"/>
        <v>是</v>
      </c>
    </row>
    <row r="98" ht="36" customHeight="1" spans="1:5">
      <c r="A98" s="417" t="s">
        <v>2551</v>
      </c>
      <c r="B98" s="410">
        <v>1147</v>
      </c>
      <c r="E98" s="285" t="str">
        <f t="shared" si="1"/>
        <v>是</v>
      </c>
    </row>
    <row r="99" ht="36" customHeight="1" spans="1:5">
      <c r="A99" s="417" t="s">
        <v>2552</v>
      </c>
      <c r="B99" s="410">
        <v>87.0525</v>
      </c>
      <c r="E99" s="285" t="str">
        <f t="shared" si="1"/>
        <v>是</v>
      </c>
    </row>
    <row r="100" ht="36" customHeight="1" spans="1:5">
      <c r="A100" s="417" t="s">
        <v>2553</v>
      </c>
      <c r="B100" s="410">
        <v>45</v>
      </c>
      <c r="E100" s="285" t="str">
        <f t="shared" si="1"/>
        <v>是</v>
      </c>
    </row>
    <row r="101" ht="36" customHeight="1" spans="1:5">
      <c r="A101" s="417" t="s">
        <v>2554</v>
      </c>
      <c r="B101" s="410">
        <v>540</v>
      </c>
      <c r="E101" s="285" t="str">
        <f t="shared" si="1"/>
        <v>是</v>
      </c>
    </row>
    <row r="102" ht="36" customHeight="1" spans="1:5">
      <c r="A102" s="417" t="s">
        <v>2555</v>
      </c>
      <c r="B102" s="410">
        <v>99</v>
      </c>
      <c r="E102" s="285" t="str">
        <f t="shared" si="1"/>
        <v>是</v>
      </c>
    </row>
    <row r="103" ht="36" customHeight="1" spans="1:5">
      <c r="A103" s="417" t="s">
        <v>2556</v>
      </c>
      <c r="B103" s="410">
        <v>115</v>
      </c>
      <c r="E103" s="285" t="str">
        <f t="shared" si="1"/>
        <v>是</v>
      </c>
    </row>
    <row r="104" ht="36" customHeight="1" spans="1:5">
      <c r="A104" s="409" t="s">
        <v>2557</v>
      </c>
      <c r="B104" s="410"/>
      <c r="E104" s="285" t="str">
        <f t="shared" si="1"/>
        <v>否</v>
      </c>
    </row>
    <row r="105" ht="36" customHeight="1" spans="1:5">
      <c r="A105" s="275" t="s">
        <v>2558</v>
      </c>
      <c r="B105" s="410">
        <v>257</v>
      </c>
      <c r="E105" s="285" t="str">
        <f t="shared" si="1"/>
        <v>是</v>
      </c>
    </row>
    <row r="106" ht="36" customHeight="1" spans="1:5">
      <c r="A106" s="275" t="s">
        <v>2559</v>
      </c>
      <c r="B106" s="410">
        <v>10</v>
      </c>
      <c r="E106" s="285" t="str">
        <f t="shared" si="1"/>
        <v>是</v>
      </c>
    </row>
    <row r="107" ht="36" customHeight="1" spans="1:5">
      <c r="A107" s="275" t="s">
        <v>2560</v>
      </c>
      <c r="B107" s="410">
        <v>1536</v>
      </c>
      <c r="E107" s="285" t="str">
        <f t="shared" ref="E107:E129" si="2">IF(A107&lt;&gt;"",IF(SUM(B107:D107)&lt;&gt;0,"是","否"),"是")</f>
        <v>是</v>
      </c>
    </row>
    <row r="108" ht="36" customHeight="1" spans="1:5">
      <c r="A108" s="275" t="s">
        <v>2561</v>
      </c>
      <c r="B108" s="410">
        <v>80</v>
      </c>
      <c r="E108" s="285" t="str">
        <f t="shared" si="2"/>
        <v>是</v>
      </c>
    </row>
    <row r="109" ht="36" customHeight="1" spans="1:5">
      <c r="A109" s="275" t="s">
        <v>2562</v>
      </c>
      <c r="B109" s="410">
        <v>209.645</v>
      </c>
      <c r="E109" s="285" t="str">
        <f t="shared" si="2"/>
        <v>是</v>
      </c>
    </row>
    <row r="110" ht="36" customHeight="1" spans="1:5">
      <c r="A110" s="275" t="s">
        <v>2563</v>
      </c>
      <c r="B110" s="410">
        <v>47.86</v>
      </c>
      <c r="E110" s="285" t="str">
        <f t="shared" si="2"/>
        <v>是</v>
      </c>
    </row>
    <row r="111" ht="36" customHeight="1" spans="1:5">
      <c r="A111" s="275" t="s">
        <v>2564</v>
      </c>
      <c r="B111" s="410">
        <v>149</v>
      </c>
      <c r="E111" s="285" t="str">
        <f t="shared" si="2"/>
        <v>是</v>
      </c>
    </row>
    <row r="112" ht="36" customHeight="1" spans="1:5">
      <c r="A112" s="275" t="s">
        <v>2565</v>
      </c>
      <c r="B112" s="410">
        <v>240.35</v>
      </c>
      <c r="E112" s="285" t="str">
        <f t="shared" si="2"/>
        <v>是</v>
      </c>
    </row>
    <row r="113" ht="36" customHeight="1" spans="1:5">
      <c r="A113" s="275" t="s">
        <v>2566</v>
      </c>
      <c r="B113" s="410">
        <v>732</v>
      </c>
      <c r="E113" s="285" t="str">
        <f t="shared" si="2"/>
        <v>是</v>
      </c>
    </row>
    <row r="114" ht="36" customHeight="1" spans="1:5">
      <c r="A114" s="275" t="s">
        <v>2567</v>
      </c>
      <c r="B114" s="410">
        <v>170.07</v>
      </c>
      <c r="E114" s="285" t="str">
        <f t="shared" si="2"/>
        <v>是</v>
      </c>
    </row>
    <row r="115" ht="36" customHeight="1" spans="1:5">
      <c r="A115" s="275" t="s">
        <v>2568</v>
      </c>
      <c r="B115" s="410">
        <v>518.41</v>
      </c>
      <c r="E115" s="285" t="str">
        <f t="shared" si="2"/>
        <v>是</v>
      </c>
    </row>
    <row r="116" ht="36" customHeight="1" spans="1:5">
      <c r="A116" s="275" t="s">
        <v>2569</v>
      </c>
      <c r="B116" s="410">
        <v>80</v>
      </c>
      <c r="E116" s="285" t="str">
        <f t="shared" si="2"/>
        <v>是</v>
      </c>
    </row>
    <row r="117" ht="36" customHeight="1" spans="1:5">
      <c r="A117" s="275" t="s">
        <v>2570</v>
      </c>
      <c r="B117" s="410">
        <v>346</v>
      </c>
      <c r="E117" s="285" t="str">
        <f t="shared" si="2"/>
        <v>是</v>
      </c>
    </row>
    <row r="118" ht="36" customHeight="1" spans="1:5">
      <c r="A118" s="275" t="s">
        <v>2571</v>
      </c>
      <c r="B118" s="410">
        <v>715</v>
      </c>
      <c r="E118" s="285" t="str">
        <f t="shared" si="2"/>
        <v>是</v>
      </c>
    </row>
    <row r="119" ht="36" customHeight="1" spans="1:5">
      <c r="A119" s="275" t="s">
        <v>2572</v>
      </c>
      <c r="B119" s="410">
        <v>2000</v>
      </c>
      <c r="E119" s="285" t="str">
        <f t="shared" si="2"/>
        <v>是</v>
      </c>
    </row>
    <row r="120" ht="36" customHeight="1" spans="1:5">
      <c r="A120" s="275" t="s">
        <v>2573</v>
      </c>
      <c r="B120" s="410">
        <v>1411.44</v>
      </c>
      <c r="E120" s="285" t="str">
        <f t="shared" si="2"/>
        <v>是</v>
      </c>
    </row>
    <row r="121" ht="36" customHeight="1" spans="1:5">
      <c r="A121" s="275" t="s">
        <v>2574</v>
      </c>
      <c r="B121" s="410">
        <v>175.83</v>
      </c>
      <c r="E121" s="285" t="str">
        <f t="shared" si="2"/>
        <v>是</v>
      </c>
    </row>
    <row r="122" ht="36" customHeight="1" spans="1:5">
      <c r="A122" s="409" t="s">
        <v>2575</v>
      </c>
      <c r="B122" s="410"/>
      <c r="E122" s="285" t="str">
        <f t="shared" si="2"/>
        <v>否</v>
      </c>
    </row>
    <row r="123" ht="36" customHeight="1" spans="1:5">
      <c r="A123" s="417" t="s">
        <v>2576</v>
      </c>
      <c r="B123" s="410">
        <v>845</v>
      </c>
      <c r="E123" s="285" t="str">
        <f t="shared" si="2"/>
        <v>是</v>
      </c>
    </row>
    <row r="124" ht="36" customHeight="1" spans="1:5">
      <c r="A124" s="409" t="s">
        <v>2577</v>
      </c>
      <c r="B124" s="410"/>
      <c r="E124" s="285" t="str">
        <f t="shared" si="2"/>
        <v>否</v>
      </c>
    </row>
    <row r="125" ht="36" customHeight="1" spans="1:5">
      <c r="A125" s="417" t="s">
        <v>2578</v>
      </c>
      <c r="B125" s="414">
        <v>2673.7</v>
      </c>
      <c r="E125" s="285" t="str">
        <f t="shared" si="2"/>
        <v>是</v>
      </c>
    </row>
    <row r="126" ht="36" customHeight="1" spans="1:5">
      <c r="A126" s="409" t="s">
        <v>2579</v>
      </c>
      <c r="B126" s="410"/>
      <c r="E126" s="285" t="str">
        <f t="shared" si="2"/>
        <v>否</v>
      </c>
    </row>
    <row r="127" ht="36" customHeight="1" spans="1:5">
      <c r="A127" s="417" t="s">
        <v>2580</v>
      </c>
      <c r="B127" s="414">
        <v>1907.37</v>
      </c>
      <c r="E127" s="285" t="str">
        <f t="shared" si="2"/>
        <v>是</v>
      </c>
    </row>
    <row r="128" ht="36" customHeight="1" spans="1:5">
      <c r="A128" s="417" t="s">
        <v>2581</v>
      </c>
      <c r="B128" s="414">
        <v>20</v>
      </c>
      <c r="E128" s="285" t="str">
        <f t="shared" si="2"/>
        <v>是</v>
      </c>
    </row>
    <row r="129" ht="36" customHeight="1" spans="1:5">
      <c r="A129" s="419" t="s">
        <v>2582</v>
      </c>
      <c r="B129" s="414">
        <f>SUM(B4:B128)</f>
        <v>42055</v>
      </c>
      <c r="E129" s="285" t="str">
        <f t="shared" si="2"/>
        <v>是</v>
      </c>
    </row>
  </sheetData>
  <autoFilter ref="A3:E129">
    <extLst/>
  </autoFilter>
  <mergeCells count="1">
    <mergeCell ref="A1:D1"/>
  </mergeCells>
  <conditionalFormatting sqref="E4:E129">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1"/>
  <sheetViews>
    <sheetView showGridLines="0" showZeros="0" view="pageBreakPreview" zoomScaleNormal="85" workbookViewId="0">
      <selection activeCell="D7" sqref="D7"/>
    </sheetView>
  </sheetViews>
  <sheetFormatPr defaultColWidth="9" defaultRowHeight="15.75" outlineLevelCol="5"/>
  <cols>
    <col min="1" max="1" width="43.6666666666667" style="162" customWidth="1"/>
    <col min="2" max="2" width="20.6666666666667" style="164" customWidth="1"/>
    <col min="3" max="3" width="20.6666666666667" style="162" customWidth="1"/>
    <col min="4" max="4" width="20" style="335" customWidth="1"/>
    <col min="5" max="5" width="12.6666666666667" style="162"/>
    <col min="6" max="16377" width="9" style="162"/>
    <col min="16378" max="16379" width="35.6666666666667" style="162"/>
    <col min="16380" max="16384" width="9" style="162"/>
  </cols>
  <sheetData>
    <row r="1" ht="45" customHeight="1" spans="1:4">
      <c r="A1" s="167" t="s">
        <v>2583</v>
      </c>
      <c r="B1" s="167"/>
      <c r="C1" s="167"/>
      <c r="D1" s="167"/>
    </row>
    <row r="2" ht="20.1" customHeight="1" spans="1:4">
      <c r="A2" s="168"/>
      <c r="B2" s="168"/>
      <c r="C2" s="395"/>
      <c r="D2" s="396" t="s">
        <v>2</v>
      </c>
    </row>
    <row r="3" s="163" customFormat="1" ht="45" customHeight="1" spans="1:4">
      <c r="A3" s="170" t="s">
        <v>2584</v>
      </c>
      <c r="B3" s="170" t="s">
        <v>2585</v>
      </c>
      <c r="C3" s="397" t="s">
        <v>2586</v>
      </c>
      <c r="D3" s="397" t="s">
        <v>2587</v>
      </c>
    </row>
    <row r="4" ht="36" customHeight="1" spans="1:4">
      <c r="A4" s="398" t="s">
        <v>2588</v>
      </c>
      <c r="B4" s="399">
        <f t="shared" ref="B4:B15" si="0">SUM(C4:D4)</f>
        <v>303896</v>
      </c>
      <c r="C4" s="399">
        <f>SUM(C5:C14)</f>
        <v>0</v>
      </c>
      <c r="D4" s="399">
        <f>SUM(D5:D14)</f>
        <v>303896</v>
      </c>
    </row>
    <row r="5" ht="36" customHeight="1" spans="1:6">
      <c r="A5" s="400" t="s">
        <v>2589</v>
      </c>
      <c r="B5" s="172">
        <f t="shared" si="0"/>
        <v>38239</v>
      </c>
      <c r="C5" s="172"/>
      <c r="D5" s="401">
        <v>38239</v>
      </c>
      <c r="F5" s="162" t="s">
        <v>67</v>
      </c>
    </row>
    <row r="6" ht="36" customHeight="1" spans="1:4">
      <c r="A6" s="400" t="s">
        <v>2590</v>
      </c>
      <c r="B6" s="172">
        <f t="shared" si="0"/>
        <v>37101</v>
      </c>
      <c r="C6" s="172"/>
      <c r="D6" s="401">
        <v>37101</v>
      </c>
    </row>
    <row r="7" ht="36" customHeight="1" spans="1:4">
      <c r="A7" s="400" t="s">
        <v>2591</v>
      </c>
      <c r="B7" s="172">
        <f t="shared" si="0"/>
        <v>24939</v>
      </c>
      <c r="C7" s="172"/>
      <c r="D7" s="401">
        <v>24939</v>
      </c>
    </row>
    <row r="8" ht="36" customHeight="1" spans="1:4">
      <c r="A8" s="400" t="s">
        <v>2592</v>
      </c>
      <c r="B8" s="172">
        <f t="shared" si="0"/>
        <v>38784</v>
      </c>
      <c r="C8" s="172"/>
      <c r="D8" s="401">
        <v>38784</v>
      </c>
    </row>
    <row r="9" ht="36" customHeight="1" spans="1:4">
      <c r="A9" s="400" t="s">
        <v>2593</v>
      </c>
      <c r="B9" s="172">
        <f t="shared" si="0"/>
        <v>33045</v>
      </c>
      <c r="C9" s="172"/>
      <c r="D9" s="401">
        <v>33045</v>
      </c>
    </row>
    <row r="10" ht="36" customHeight="1" spans="1:4">
      <c r="A10" s="400" t="s">
        <v>2594</v>
      </c>
      <c r="B10" s="172">
        <f t="shared" si="0"/>
        <v>30175</v>
      </c>
      <c r="C10" s="172"/>
      <c r="D10" s="401">
        <v>30175</v>
      </c>
    </row>
    <row r="11" ht="36" customHeight="1" spans="1:4">
      <c r="A11" s="400" t="s">
        <v>2595</v>
      </c>
      <c r="B11" s="172">
        <f t="shared" si="0"/>
        <v>29107</v>
      </c>
      <c r="C11" s="172"/>
      <c r="D11" s="401">
        <v>29107</v>
      </c>
    </row>
    <row r="12" ht="36" customHeight="1" spans="1:4">
      <c r="A12" s="400" t="s">
        <v>2596</v>
      </c>
      <c r="B12" s="172">
        <f t="shared" si="0"/>
        <v>40135</v>
      </c>
      <c r="C12" s="172"/>
      <c r="D12" s="401">
        <v>40135</v>
      </c>
    </row>
    <row r="13" ht="36" customHeight="1" spans="1:4">
      <c r="A13" s="400" t="s">
        <v>2597</v>
      </c>
      <c r="B13" s="172">
        <f t="shared" si="0"/>
        <v>32371</v>
      </c>
      <c r="C13" s="172"/>
      <c r="D13" s="401">
        <v>32371</v>
      </c>
    </row>
    <row r="14" ht="36" customHeight="1" spans="1:4">
      <c r="A14" s="400" t="s">
        <v>2598</v>
      </c>
      <c r="B14" s="172">
        <f t="shared" si="0"/>
        <v>0</v>
      </c>
      <c r="C14" s="172"/>
      <c r="D14" s="401"/>
    </row>
    <row r="15" ht="36" customHeight="1" spans="1:4">
      <c r="A15" s="398" t="s">
        <v>2599</v>
      </c>
      <c r="B15" s="399">
        <f t="shared" si="0"/>
        <v>1050234</v>
      </c>
      <c r="C15" s="399">
        <f>'[3]22-2'!E32</f>
        <v>25120</v>
      </c>
      <c r="D15" s="111">
        <f>'[3]22-2'!E39+'[3]22-2'!E78</f>
        <v>1025114</v>
      </c>
    </row>
    <row r="16" ht="36" customHeight="1" spans="2:4">
      <c r="B16" s="402"/>
      <c r="C16" s="403"/>
      <c r="D16" s="404"/>
    </row>
    <row r="17" ht="36" customHeight="1" spans="3:3">
      <c r="C17" s="405"/>
    </row>
    <row r="18" ht="36" customHeight="1" spans="3:3">
      <c r="C18" s="405"/>
    </row>
    <row r="19" ht="36" customHeight="1" spans="3:3">
      <c r="C19" s="405"/>
    </row>
    <row r="20" ht="36" customHeight="1"/>
    <row r="21" ht="36" customHeight="1"/>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B4:C5 C9:C14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D10" sqref="D10"/>
    </sheetView>
  </sheetViews>
  <sheetFormatPr defaultColWidth="9" defaultRowHeight="14.25" outlineLevelCol="4"/>
  <cols>
    <col min="1" max="1" width="37.775" style="379" customWidth="1"/>
    <col min="2" max="2" width="22" style="379" customWidth="1"/>
    <col min="3" max="4" width="23.8833333333333" style="379" customWidth="1"/>
    <col min="5" max="5" width="24.4416666666667" style="379" customWidth="1"/>
    <col min="6" max="248" width="9" style="379"/>
    <col min="249" max="16384" width="9" style="380"/>
  </cols>
  <sheetData>
    <row r="1" s="379" customFormat="1" ht="40.5" customHeight="1" spans="1:5">
      <c r="A1" s="381" t="s">
        <v>2600</v>
      </c>
      <c r="B1" s="381"/>
      <c r="C1" s="381"/>
      <c r="D1" s="381"/>
      <c r="E1" s="381"/>
    </row>
    <row r="2" s="379" customFormat="1" ht="16.95" customHeight="1" spans="1:5">
      <c r="A2" s="382"/>
      <c r="B2" s="382"/>
      <c r="C2" s="382"/>
      <c r="D2" s="383"/>
      <c r="E2" s="392" t="s">
        <v>2</v>
      </c>
    </row>
    <row r="3" s="380" customFormat="1" ht="24.9" customHeight="1" spans="1:5">
      <c r="A3" s="384" t="s">
        <v>4</v>
      </c>
      <c r="B3" s="384" t="s">
        <v>131</v>
      </c>
      <c r="C3" s="384" t="s">
        <v>6</v>
      </c>
      <c r="D3" s="385" t="s">
        <v>2601</v>
      </c>
      <c r="E3" s="393"/>
    </row>
    <row r="4" s="380" customFormat="1" ht="24.9" customHeight="1" spans="1:5">
      <c r="A4" s="386"/>
      <c r="B4" s="386"/>
      <c r="C4" s="386"/>
      <c r="D4" s="170" t="s">
        <v>2602</v>
      </c>
      <c r="E4" s="170" t="s">
        <v>2603</v>
      </c>
    </row>
    <row r="5" s="379" customFormat="1" ht="34.95" customHeight="1" spans="1:5">
      <c r="A5" s="387" t="s">
        <v>2585</v>
      </c>
      <c r="B5" s="388">
        <v>4684.4</v>
      </c>
      <c r="C5" s="388">
        <v>4660.98</v>
      </c>
      <c r="D5" s="389">
        <f>B5-C5</f>
        <v>23.4200000000001</v>
      </c>
      <c r="E5" s="394">
        <f>(B5-C5)/B5</f>
        <v>0.005</v>
      </c>
    </row>
    <row r="6" s="379" customFormat="1" ht="34.95" customHeight="1" spans="1:5">
      <c r="A6" s="158" t="s">
        <v>2604</v>
      </c>
      <c r="B6" s="388">
        <v>400</v>
      </c>
      <c r="C6" s="388">
        <v>400</v>
      </c>
      <c r="D6" s="389">
        <f t="shared" ref="D6:D10" si="0">B6-C6</f>
        <v>0</v>
      </c>
      <c r="E6" s="394">
        <f t="shared" ref="E6:E10" si="1">(B6-C6)/B6</f>
        <v>0</v>
      </c>
    </row>
    <row r="7" s="379" customFormat="1" ht="34.95" customHeight="1" spans="1:5">
      <c r="A7" s="158" t="s">
        <v>2605</v>
      </c>
      <c r="B7" s="388">
        <v>1788.3</v>
      </c>
      <c r="C7" s="388">
        <v>1764.88</v>
      </c>
      <c r="D7" s="390">
        <f t="shared" si="0"/>
        <v>23.42</v>
      </c>
      <c r="E7" s="394">
        <f t="shared" si="1"/>
        <v>0.0131</v>
      </c>
    </row>
    <row r="8" s="379" customFormat="1" ht="34.95" customHeight="1" spans="1:5">
      <c r="A8" s="158" t="s">
        <v>2606</v>
      </c>
      <c r="B8" s="388">
        <v>2496.1</v>
      </c>
      <c r="C8" s="388">
        <v>2496.1</v>
      </c>
      <c r="D8" s="389">
        <f t="shared" si="0"/>
        <v>0</v>
      </c>
      <c r="E8" s="394">
        <f t="shared" si="1"/>
        <v>0</v>
      </c>
    </row>
    <row r="9" s="379" customFormat="1" ht="34.95" customHeight="1" spans="1:5">
      <c r="A9" s="159" t="s">
        <v>2607</v>
      </c>
      <c r="B9" s="388">
        <v>500</v>
      </c>
      <c r="C9" s="388">
        <v>500</v>
      </c>
      <c r="D9" s="389">
        <f t="shared" si="0"/>
        <v>0</v>
      </c>
      <c r="E9" s="394">
        <f t="shared" si="1"/>
        <v>0</v>
      </c>
    </row>
    <row r="10" s="379" customFormat="1" ht="34.95" customHeight="1" spans="1:5">
      <c r="A10" s="159" t="s">
        <v>2608</v>
      </c>
      <c r="B10" s="388">
        <v>1996.1</v>
      </c>
      <c r="C10" s="388">
        <v>1996.1</v>
      </c>
      <c r="D10" s="389">
        <f t="shared" si="0"/>
        <v>0</v>
      </c>
      <c r="E10" s="394">
        <f t="shared" si="1"/>
        <v>0</v>
      </c>
    </row>
    <row r="11" s="379" customFormat="1" ht="216.6" customHeight="1" spans="1:5">
      <c r="A11" s="391" t="s">
        <v>2609</v>
      </c>
      <c r="B11" s="391"/>
      <c r="C11" s="391"/>
      <c r="D11" s="391"/>
      <c r="E11" s="391"/>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workbookViewId="0">
      <selection activeCell="D41" sqref="D41"/>
    </sheetView>
  </sheetViews>
  <sheetFormatPr defaultColWidth="9" defaultRowHeight="15.75" outlineLevelCol="5"/>
  <cols>
    <col min="1" max="1" width="20.6666666666667" style="162" customWidth="1"/>
    <col min="2" max="2" width="50.775" style="162" customWidth="1"/>
    <col min="3" max="4" width="20.6666666666667" style="162" customWidth="1"/>
    <col min="5" max="5" width="20.6666666666667" style="335" customWidth="1"/>
    <col min="6" max="6" width="3.775" style="162" customWidth="1"/>
    <col min="7" max="16357" width="9" style="162"/>
    <col min="16358" max="16358" width="45.6666666666667" style="162"/>
    <col min="16359" max="16384" width="9" style="162"/>
  </cols>
  <sheetData>
    <row r="1" ht="45" customHeight="1" spans="1:6">
      <c r="A1" s="164"/>
      <c r="B1" s="336" t="s">
        <v>2610</v>
      </c>
      <c r="C1" s="336"/>
      <c r="D1" s="336"/>
      <c r="E1" s="336"/>
      <c r="F1" s="164"/>
    </row>
    <row r="2" s="201" customFormat="1" ht="20.1" customHeight="1" spans="1:6">
      <c r="A2" s="161"/>
      <c r="B2" s="337"/>
      <c r="C2" s="338"/>
      <c r="D2" s="337"/>
      <c r="E2" s="357" t="s">
        <v>2</v>
      </c>
      <c r="F2" s="161"/>
    </row>
    <row r="3" s="334" customFormat="1" ht="45" customHeight="1" spans="1:6">
      <c r="A3" s="339" t="s">
        <v>3</v>
      </c>
      <c r="B3" s="340" t="s">
        <v>4</v>
      </c>
      <c r="C3" s="93" t="s">
        <v>5</v>
      </c>
      <c r="D3" s="93" t="s">
        <v>6</v>
      </c>
      <c r="E3" s="93" t="s">
        <v>7</v>
      </c>
      <c r="F3" s="358" t="s">
        <v>8</v>
      </c>
    </row>
    <row r="4" s="334" customFormat="1" ht="36" customHeight="1" spans="1:6">
      <c r="A4" s="304" t="s">
        <v>2611</v>
      </c>
      <c r="B4" s="301" t="s">
        <v>2612</v>
      </c>
      <c r="C4" s="328"/>
      <c r="D4" s="328"/>
      <c r="E4" s="316" t="str">
        <f t="shared" ref="E4:E37" si="0">IF(C4&gt;0,D4/C4-1,IF(C4&lt;0,-(D4/C4-1),""))</f>
        <v/>
      </c>
      <c r="F4" s="359" t="str">
        <f t="shared" ref="F4:F37" si="1">IF(LEN(A4)=7,"是",IF(B4&lt;&gt;"",IF(SUM(C4:D4)&lt;&gt;0,"是","否"),"是"))</f>
        <v>是</v>
      </c>
    </row>
    <row r="5" ht="36" customHeight="1" spans="1:6">
      <c r="A5" s="304" t="s">
        <v>2613</v>
      </c>
      <c r="B5" s="301" t="s">
        <v>2614</v>
      </c>
      <c r="C5" s="328"/>
      <c r="D5" s="328"/>
      <c r="E5" s="316" t="str">
        <f t="shared" si="0"/>
        <v/>
      </c>
      <c r="F5" s="359" t="str">
        <f t="shared" si="1"/>
        <v>是</v>
      </c>
    </row>
    <row r="6" ht="36" customHeight="1" spans="1:6">
      <c r="A6" s="304" t="s">
        <v>2615</v>
      </c>
      <c r="B6" s="301" t="s">
        <v>2616</v>
      </c>
      <c r="C6" s="328"/>
      <c r="D6" s="328"/>
      <c r="E6" s="316" t="str">
        <f t="shared" si="0"/>
        <v/>
      </c>
      <c r="F6" s="359" t="str">
        <f t="shared" si="1"/>
        <v>是</v>
      </c>
    </row>
    <row r="7" ht="36" customHeight="1" spans="1:6">
      <c r="A7" s="304" t="s">
        <v>2617</v>
      </c>
      <c r="B7" s="301" t="s">
        <v>2618</v>
      </c>
      <c r="C7" s="328"/>
      <c r="D7" s="328"/>
      <c r="E7" s="316" t="str">
        <f t="shared" si="0"/>
        <v/>
      </c>
      <c r="F7" s="359" t="str">
        <f t="shared" si="1"/>
        <v>是</v>
      </c>
    </row>
    <row r="8" ht="36" customHeight="1" spans="1:6">
      <c r="A8" s="304" t="s">
        <v>2619</v>
      </c>
      <c r="B8" s="301" t="s">
        <v>2620</v>
      </c>
      <c r="C8" s="328"/>
      <c r="D8" s="328"/>
      <c r="E8" s="316" t="str">
        <f t="shared" si="0"/>
        <v/>
      </c>
      <c r="F8" s="359" t="str">
        <f t="shared" si="1"/>
        <v>是</v>
      </c>
    </row>
    <row r="9" ht="36" customHeight="1" spans="1:6">
      <c r="A9" s="304" t="s">
        <v>2621</v>
      </c>
      <c r="B9" s="301" t="s">
        <v>2622</v>
      </c>
      <c r="C9" s="328"/>
      <c r="D9" s="328"/>
      <c r="E9" s="316" t="str">
        <f t="shared" si="0"/>
        <v/>
      </c>
      <c r="F9" s="359" t="str">
        <f t="shared" si="1"/>
        <v>是</v>
      </c>
    </row>
    <row r="10" ht="36" customHeight="1" spans="1:6">
      <c r="A10" s="304" t="s">
        <v>2623</v>
      </c>
      <c r="B10" s="301" t="s">
        <v>2624</v>
      </c>
      <c r="C10" s="306">
        <f>SUM(C11:C15)</f>
        <v>594301</v>
      </c>
      <c r="D10" s="306">
        <f>SUM(D11:D15)</f>
        <v>1204147</v>
      </c>
      <c r="E10" s="316">
        <f t="shared" si="0"/>
        <v>1.026</v>
      </c>
      <c r="F10" s="359" t="str">
        <f t="shared" si="1"/>
        <v>是</v>
      </c>
    </row>
    <row r="11" ht="36" customHeight="1" spans="1:6">
      <c r="A11" s="304" t="s">
        <v>2625</v>
      </c>
      <c r="B11" s="303" t="s">
        <v>2626</v>
      </c>
      <c r="C11" s="307">
        <v>434143</v>
      </c>
      <c r="D11" s="307">
        <v>985606</v>
      </c>
      <c r="E11" s="316">
        <f t="shared" si="0"/>
        <v>1.27</v>
      </c>
      <c r="F11" s="359" t="str">
        <f t="shared" si="1"/>
        <v>是</v>
      </c>
    </row>
    <row r="12" ht="36" customHeight="1" spans="1:6">
      <c r="A12" s="304" t="s">
        <v>2627</v>
      </c>
      <c r="B12" s="303" t="s">
        <v>2628</v>
      </c>
      <c r="C12" s="307">
        <v>13128</v>
      </c>
      <c r="D12" s="307">
        <v>0</v>
      </c>
      <c r="E12" s="316">
        <f t="shared" si="0"/>
        <v>-1</v>
      </c>
      <c r="F12" s="359" t="str">
        <f t="shared" si="1"/>
        <v>是</v>
      </c>
    </row>
    <row r="13" ht="36" customHeight="1" spans="1:6">
      <c r="A13" s="304" t="s">
        <v>2629</v>
      </c>
      <c r="B13" s="303" t="s">
        <v>2630</v>
      </c>
      <c r="C13" s="307">
        <v>152893</v>
      </c>
      <c r="D13" s="307">
        <v>218541</v>
      </c>
      <c r="E13" s="316">
        <f t="shared" si="0"/>
        <v>0.429</v>
      </c>
      <c r="F13" s="359" t="str">
        <f t="shared" si="1"/>
        <v>是</v>
      </c>
    </row>
    <row r="14" ht="36" customHeight="1" spans="1:6">
      <c r="A14" s="304" t="s">
        <v>2631</v>
      </c>
      <c r="B14" s="303" t="s">
        <v>2632</v>
      </c>
      <c r="C14" s="307">
        <v>-5891</v>
      </c>
      <c r="D14" s="307">
        <v>0</v>
      </c>
      <c r="E14" s="316">
        <f t="shared" si="0"/>
        <v>1</v>
      </c>
      <c r="F14" s="359" t="str">
        <f t="shared" si="1"/>
        <v>是</v>
      </c>
    </row>
    <row r="15" ht="36" customHeight="1" spans="1:6">
      <c r="A15" s="304" t="s">
        <v>2633</v>
      </c>
      <c r="B15" s="303" t="s">
        <v>2634</v>
      </c>
      <c r="C15" s="307">
        <v>28</v>
      </c>
      <c r="D15" s="307">
        <v>0</v>
      </c>
      <c r="E15" s="316">
        <f t="shared" si="0"/>
        <v>-1</v>
      </c>
      <c r="F15" s="359" t="str">
        <f t="shared" si="1"/>
        <v>是</v>
      </c>
    </row>
    <row r="16" ht="36" customHeight="1" spans="1:6">
      <c r="A16" s="341" t="s">
        <v>2635</v>
      </c>
      <c r="B16" s="342" t="s">
        <v>2636</v>
      </c>
      <c r="C16" s="328"/>
      <c r="D16" s="328"/>
      <c r="E16" s="316" t="str">
        <f t="shared" si="0"/>
        <v/>
      </c>
      <c r="F16" s="359" t="str">
        <f t="shared" si="1"/>
        <v>是</v>
      </c>
    </row>
    <row r="17" ht="36" customHeight="1" spans="1:6">
      <c r="A17" s="341" t="s">
        <v>2637</v>
      </c>
      <c r="B17" s="342" t="s">
        <v>2638</v>
      </c>
      <c r="C17" s="306">
        <f>SUM(C18:C19)</f>
        <v>7875</v>
      </c>
      <c r="D17" s="306">
        <f>SUM(D18:D19)</f>
        <v>8250</v>
      </c>
      <c r="E17" s="316">
        <f t="shared" si="0"/>
        <v>0.048</v>
      </c>
      <c r="F17" s="359" t="str">
        <f t="shared" si="1"/>
        <v>是</v>
      </c>
    </row>
    <row r="18" ht="36" customHeight="1" spans="1:6">
      <c r="A18" s="341" t="s">
        <v>2639</v>
      </c>
      <c r="B18" s="343" t="s">
        <v>2640</v>
      </c>
      <c r="C18" s="307">
        <v>2847</v>
      </c>
      <c r="D18" s="307">
        <v>3000</v>
      </c>
      <c r="E18" s="316">
        <f t="shared" si="0"/>
        <v>0.054</v>
      </c>
      <c r="F18" s="359" t="str">
        <f t="shared" si="1"/>
        <v>是</v>
      </c>
    </row>
    <row r="19" ht="36" customHeight="1" spans="1:6">
      <c r="A19" s="341" t="s">
        <v>2641</v>
      </c>
      <c r="B19" s="343" t="s">
        <v>2642</v>
      </c>
      <c r="C19" s="307">
        <v>5028</v>
      </c>
      <c r="D19" s="307">
        <v>5250</v>
      </c>
      <c r="E19" s="316">
        <f t="shared" si="0"/>
        <v>0.044</v>
      </c>
      <c r="F19" s="359" t="str">
        <f t="shared" si="1"/>
        <v>是</v>
      </c>
    </row>
    <row r="20" ht="36" customHeight="1" spans="1:6">
      <c r="A20" s="341" t="s">
        <v>2643</v>
      </c>
      <c r="B20" s="342" t="s">
        <v>2644</v>
      </c>
      <c r="C20" s="306">
        <v>47</v>
      </c>
      <c r="D20" s="306">
        <v>800</v>
      </c>
      <c r="E20" s="316">
        <f t="shared" si="0"/>
        <v>16.021</v>
      </c>
      <c r="F20" s="359" t="str">
        <f t="shared" si="1"/>
        <v>是</v>
      </c>
    </row>
    <row r="21" ht="36" customHeight="1" spans="1:6">
      <c r="A21" s="341" t="s">
        <v>2645</v>
      </c>
      <c r="B21" s="342" t="s">
        <v>2646</v>
      </c>
      <c r="C21" s="306">
        <v>523</v>
      </c>
      <c r="D21" s="306"/>
      <c r="E21" s="316">
        <f t="shared" si="0"/>
        <v>-1</v>
      </c>
      <c r="F21" s="359" t="str">
        <f t="shared" si="1"/>
        <v>是</v>
      </c>
    </row>
    <row r="22" ht="36" customHeight="1" spans="1:6">
      <c r="A22" s="341" t="s">
        <v>2647</v>
      </c>
      <c r="B22" s="342" t="s">
        <v>2648</v>
      </c>
      <c r="C22" s="328"/>
      <c r="D22" s="328"/>
      <c r="E22" s="316" t="str">
        <f t="shared" si="0"/>
        <v/>
      </c>
      <c r="F22" s="359" t="str">
        <f t="shared" si="1"/>
        <v>是</v>
      </c>
    </row>
    <row r="23" ht="36" customHeight="1" spans="1:6">
      <c r="A23" s="304" t="s">
        <v>2649</v>
      </c>
      <c r="B23" s="301" t="s">
        <v>2650</v>
      </c>
      <c r="C23" s="328"/>
      <c r="D23" s="328"/>
      <c r="E23" s="316" t="str">
        <f t="shared" si="0"/>
        <v/>
      </c>
      <c r="F23" s="359" t="str">
        <f t="shared" si="1"/>
        <v>是</v>
      </c>
    </row>
    <row r="24" ht="36" customHeight="1" spans="1:6">
      <c r="A24" s="304" t="s">
        <v>2651</v>
      </c>
      <c r="B24" s="301" t="s">
        <v>2652</v>
      </c>
      <c r="C24" s="306">
        <v>5824</v>
      </c>
      <c r="D24" s="306">
        <v>8929</v>
      </c>
      <c r="E24" s="316">
        <f t="shared" si="0"/>
        <v>0.533</v>
      </c>
      <c r="F24" s="359" t="str">
        <f t="shared" si="1"/>
        <v>是</v>
      </c>
    </row>
    <row r="25" ht="36" customHeight="1" spans="1:6">
      <c r="A25" s="304" t="s">
        <v>2653</v>
      </c>
      <c r="B25" s="301" t="s">
        <v>2654</v>
      </c>
      <c r="C25" s="306">
        <v>0</v>
      </c>
      <c r="D25" s="306"/>
      <c r="E25" s="316" t="str">
        <f t="shared" si="0"/>
        <v/>
      </c>
      <c r="F25" s="359" t="str">
        <f t="shared" si="1"/>
        <v>是</v>
      </c>
    </row>
    <row r="26" ht="36" customHeight="1" spans="1:6">
      <c r="A26" s="304" t="s">
        <v>2655</v>
      </c>
      <c r="B26" s="301" t="s">
        <v>2656</v>
      </c>
      <c r="C26" s="306">
        <v>0</v>
      </c>
      <c r="D26" s="306"/>
      <c r="E26" s="316" t="str">
        <f t="shared" si="0"/>
        <v/>
      </c>
      <c r="F26" s="359" t="str">
        <f t="shared" si="1"/>
        <v>是</v>
      </c>
    </row>
    <row r="27" ht="36" customHeight="1" spans="1:6">
      <c r="A27" s="304" t="s">
        <v>2657</v>
      </c>
      <c r="B27" s="301" t="s">
        <v>2658</v>
      </c>
      <c r="C27" s="306">
        <v>16132</v>
      </c>
      <c r="D27" s="306">
        <v>24912</v>
      </c>
      <c r="E27" s="316">
        <f t="shared" si="0"/>
        <v>0.544</v>
      </c>
      <c r="F27" s="359" t="str">
        <f t="shared" si="1"/>
        <v>是</v>
      </c>
    </row>
    <row r="28" ht="36" customHeight="1" spans="1:6">
      <c r="A28" s="304"/>
      <c r="B28" s="303"/>
      <c r="C28" s="344"/>
      <c r="D28" s="344"/>
      <c r="E28" s="316" t="str">
        <f t="shared" si="0"/>
        <v/>
      </c>
      <c r="F28" s="359" t="str">
        <f t="shared" si="1"/>
        <v>是</v>
      </c>
    </row>
    <row r="29" ht="36" customHeight="1" spans="1:6">
      <c r="A29" s="320"/>
      <c r="B29" s="321" t="s">
        <v>2659</v>
      </c>
      <c r="C29" s="328">
        <v>624755</v>
      </c>
      <c r="D29" s="328">
        <v>1247038</v>
      </c>
      <c r="E29" s="316">
        <f t="shared" si="0"/>
        <v>0.996</v>
      </c>
      <c r="F29" s="359" t="str">
        <f t="shared" si="1"/>
        <v>是</v>
      </c>
    </row>
    <row r="30" ht="36" customHeight="1" spans="1:6">
      <c r="A30" s="345">
        <v>105</v>
      </c>
      <c r="B30" s="346" t="s">
        <v>2660</v>
      </c>
      <c r="C30" s="364">
        <v>725000</v>
      </c>
      <c r="D30" s="350">
        <v>925300</v>
      </c>
      <c r="E30" s="316">
        <f t="shared" si="0"/>
        <v>0.276</v>
      </c>
      <c r="F30" s="359" t="str">
        <f t="shared" si="1"/>
        <v>是</v>
      </c>
    </row>
    <row r="31" ht="36" customHeight="1" spans="1:6">
      <c r="A31" s="374">
        <v>110</v>
      </c>
      <c r="B31" s="375" t="s">
        <v>61</v>
      </c>
      <c r="C31" s="364">
        <v>250044</v>
      </c>
      <c r="D31" s="364">
        <v>4248</v>
      </c>
      <c r="E31" s="316">
        <f t="shared" si="0"/>
        <v>-0.983</v>
      </c>
      <c r="F31" s="359" t="str">
        <f t="shared" si="1"/>
        <v>是</v>
      </c>
    </row>
    <row r="32" ht="36" customHeight="1" spans="1:6">
      <c r="A32" s="374">
        <v>11004</v>
      </c>
      <c r="B32" s="375" t="s">
        <v>2661</v>
      </c>
      <c r="C32" s="364">
        <v>250044</v>
      </c>
      <c r="D32" s="364">
        <v>4248</v>
      </c>
      <c r="E32" s="316">
        <f t="shared" si="0"/>
        <v>-0.983</v>
      </c>
      <c r="F32" s="359" t="str">
        <f t="shared" si="1"/>
        <v>是</v>
      </c>
    </row>
    <row r="33" ht="36" customHeight="1" spans="1:6">
      <c r="A33" s="376">
        <v>1100402</v>
      </c>
      <c r="B33" s="377" t="s">
        <v>2662</v>
      </c>
      <c r="C33" s="370">
        <v>31314</v>
      </c>
      <c r="D33" s="371">
        <v>4248</v>
      </c>
      <c r="E33" s="316">
        <f t="shared" si="0"/>
        <v>-0.864</v>
      </c>
      <c r="F33" s="359" t="str">
        <f t="shared" si="1"/>
        <v>是</v>
      </c>
    </row>
    <row r="34" ht="36" customHeight="1" spans="1:6">
      <c r="A34" s="376">
        <v>1100403</v>
      </c>
      <c r="B34" s="377" t="s">
        <v>2663</v>
      </c>
      <c r="C34" s="370"/>
      <c r="D34" s="371"/>
      <c r="E34" s="316" t="str">
        <f t="shared" si="0"/>
        <v/>
      </c>
      <c r="F34" s="359" t="str">
        <f t="shared" si="1"/>
        <v>是</v>
      </c>
    </row>
    <row r="35" ht="36" customHeight="1" spans="1:6">
      <c r="A35" s="376">
        <v>11008</v>
      </c>
      <c r="B35" s="377" t="s">
        <v>64</v>
      </c>
      <c r="C35" s="370">
        <v>64920</v>
      </c>
      <c r="D35" s="371"/>
      <c r="E35" s="316">
        <f t="shared" si="0"/>
        <v>-1</v>
      </c>
      <c r="F35" s="359" t="str">
        <f t="shared" si="1"/>
        <v>是</v>
      </c>
    </row>
    <row r="36" ht="36" customHeight="1" spans="1:6">
      <c r="A36" s="376">
        <v>11009</v>
      </c>
      <c r="B36" s="377" t="s">
        <v>65</v>
      </c>
      <c r="C36" s="370">
        <v>153810</v>
      </c>
      <c r="D36" s="371"/>
      <c r="E36" s="316">
        <f t="shared" si="0"/>
        <v>-1</v>
      </c>
      <c r="F36" s="359" t="str">
        <f t="shared" si="1"/>
        <v>是</v>
      </c>
    </row>
    <row r="37" ht="36" customHeight="1" spans="1:6">
      <c r="A37" s="355"/>
      <c r="B37" s="356" t="s">
        <v>69</v>
      </c>
      <c r="C37" s="364">
        <v>1599799</v>
      </c>
      <c r="D37" s="350">
        <v>2176586</v>
      </c>
      <c r="E37" s="316">
        <f t="shared" si="0"/>
        <v>0.361</v>
      </c>
      <c r="F37" s="359" t="str">
        <f t="shared" si="1"/>
        <v>是</v>
      </c>
    </row>
    <row r="38" spans="3:4">
      <c r="C38" s="378"/>
      <c r="D38" s="378"/>
    </row>
    <row r="40" spans="3:4">
      <c r="C40" s="378"/>
      <c r="D40" s="378"/>
    </row>
    <row r="42" spans="3:4">
      <c r="C42" s="378"/>
      <c r="D42" s="378"/>
    </row>
    <row r="43" spans="3:4">
      <c r="C43" s="378"/>
      <c r="D43" s="378"/>
    </row>
    <row r="45" spans="3:4">
      <c r="C45" s="378"/>
      <c r="D45" s="378"/>
    </row>
    <row r="46" spans="3:4">
      <c r="C46" s="378"/>
      <c r="D46" s="378"/>
    </row>
    <row r="47" spans="3:4">
      <c r="C47" s="378"/>
      <c r="D47" s="378"/>
    </row>
    <row r="48" spans="3:4">
      <c r="C48" s="378"/>
      <c r="D48" s="378"/>
    </row>
    <row r="50" spans="3:4">
      <c r="C50" s="378"/>
      <c r="D50" s="378"/>
    </row>
  </sheetData>
  <autoFilter ref="A3:F37">
    <extLst/>
  </autoFilter>
  <mergeCells count="1">
    <mergeCell ref="B1:E1"/>
  </mergeCells>
  <conditionalFormatting sqref="B30">
    <cfRule type="expression" dxfId="1" priority="12" stopIfTrue="1">
      <formula>"len($A:$A)=3"</formula>
    </cfRule>
  </conditionalFormatting>
  <conditionalFormatting sqref="B32">
    <cfRule type="expression" dxfId="1" priority="3" stopIfTrue="1">
      <formula>"len($A:$A)=3"</formula>
    </cfRule>
  </conditionalFormatting>
  <conditionalFormatting sqref="C32:D32">
    <cfRule type="expression" dxfId="1" priority="1" stopIfTrue="1">
      <formula>"len($A:$A)=3"</formula>
    </cfRule>
  </conditionalFormatting>
  <conditionalFormatting sqref="B34">
    <cfRule type="expression" dxfId="1" priority="2" stopIfTrue="1">
      <formula>"len($A:$A)=3"</formula>
    </cfRule>
  </conditionalFormatting>
  <conditionalFormatting sqref="C30:C31 D31 D33:D34 C33:C35">
    <cfRule type="expression" dxfId="1" priority="11" stopIfTrue="1">
      <formula>"len($A:$A)=3"</formula>
    </cfRule>
  </conditionalFormatting>
  <conditionalFormatting sqref="D30 D33:D35">
    <cfRule type="expression" dxfId="1" priority="8" stopIfTrue="1">
      <formula>"len($A:$A)=3"</formula>
    </cfRule>
  </conditionalFormatting>
  <conditionalFormatting sqref="B31 B33">
    <cfRule type="expression" dxfId="1"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1-1玉溪市一般公共预算收入情况表</vt:lpstr>
      <vt:lpstr>1-2玉溪市一般公共预算支出情况表</vt:lpstr>
      <vt:lpstr>1-3市本级一般公共预算收入情况表</vt:lpstr>
      <vt:lpstr>1-4市本级一般公共预算支出情况表（公开到项级）</vt:lpstr>
      <vt:lpstr>1-5市本级一般公共预算基本支出情况表（公开到款级）</vt:lpstr>
      <vt:lpstr>1-6市本级一般公共预算支出表（州、市对下转移支付项目）</vt:lpstr>
      <vt:lpstr>1-7玉溪市分地区税收返还和转移支付预算表</vt:lpstr>
      <vt:lpstr>1-8玉溪市市本级“三公”经费预算财政拨款情况统计表</vt:lpstr>
      <vt:lpstr>2-1玉溪市政府性基金预算收入情况表</vt:lpstr>
      <vt:lpstr>2-2玉溪市政府性基金预算支出情况表</vt:lpstr>
      <vt:lpstr>2-3市本级政府性基金预算收入情况表</vt:lpstr>
      <vt:lpstr>2-4市本级政府性基金预算支出情况表（公开到项级）</vt:lpstr>
      <vt:lpstr>2-5市本级政府性基金支出表（州、市对下转移支付）</vt:lpstr>
      <vt:lpstr>3-1玉溪市国有资本经营收入预算情况表</vt:lpstr>
      <vt:lpstr>3-2玉溪市国有资本经营支出预算情况表</vt:lpstr>
      <vt:lpstr>3-3市本级国有资本经营收入预算情况表</vt:lpstr>
      <vt:lpstr>3-4市本级国有资本经营支出预算情况表（公开到项级）</vt:lpstr>
      <vt:lpstr>3-5 玉溪市国有资本经营预算转移支付表 （分地区）</vt:lpstr>
      <vt:lpstr>3-6 国有资本经营预算转移支付表（分项目）</vt:lpstr>
      <vt:lpstr>4-1玉溪市社会保险基金收入预算情况表</vt:lpstr>
      <vt:lpstr>4-2玉溪市社会保险基金支出预算情况表</vt:lpstr>
      <vt:lpstr>4-3市本级社会保险基金收入预算情况表</vt:lpstr>
      <vt:lpstr>4-4市本级社会保险基金支出预算情况表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user</cp:lastModifiedBy>
  <dcterms:created xsi:type="dcterms:W3CDTF">2006-09-18T00:00:00Z</dcterms:created>
  <cp:lastPrinted>2023-01-21T01:25:00Z</cp:lastPrinted>
  <dcterms:modified xsi:type="dcterms:W3CDTF">2024-01-31T11:13:55Z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F0341F17F7A8459BA9E94D36DB0F82AE_12</vt:lpwstr>
  </property>
</Properties>
</file>