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1C5F162D-5F5E-46E4-ACC5-3D1254F15F0C}" xr6:coauthVersionLast="47" xr6:coauthVersionMax="47" xr10:uidLastSave="{00000000-0000-0000-0000-000000000000}"/>
  <bookViews>
    <workbookView xWindow="-98" yWindow="-98" windowWidth="23236" windowHeight="14595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M7" i="1"/>
  <c r="M6" i="1"/>
  <c r="N6" i="1"/>
  <c r="F6" i="1"/>
  <c r="B9" i="1"/>
  <c r="C9" i="1"/>
  <c r="D9" i="1"/>
  <c r="G9" i="1"/>
  <c r="H9" i="1"/>
  <c r="I9" i="1"/>
  <c r="J9" i="1"/>
  <c r="K9" i="1"/>
  <c r="L9" i="1"/>
  <c r="M9" i="1"/>
  <c r="W9" i="1"/>
  <c r="V6" i="1"/>
  <c r="W7" i="1"/>
  <c r="W6" i="1"/>
  <c r="X6" i="1"/>
  <c r="F7" i="1"/>
  <c r="F8" i="1"/>
  <c r="F9" i="1"/>
  <c r="N9" i="1"/>
  <c r="N7" i="1"/>
  <c r="N8" i="1"/>
  <c r="O9" i="1"/>
  <c r="P9" i="1"/>
  <c r="Q9" i="1"/>
  <c r="R9" i="1"/>
  <c r="S9" i="1"/>
  <c r="T9" i="1"/>
  <c r="U9" i="1"/>
  <c r="V9" i="1"/>
  <c r="V7" i="1"/>
  <c r="V8" i="1"/>
  <c r="E9" i="1"/>
  <c r="X9" i="1"/>
  <c r="X7" i="1"/>
  <c r="X8" i="1"/>
  <c r="W8" i="1"/>
</calcChain>
</file>

<file path=xl/sharedStrings.xml><?xml version="1.0" encoding="utf-8"?>
<sst xmlns="http://schemas.openxmlformats.org/spreadsheetml/2006/main" count="35" uniqueCount="27">
  <si>
    <t>年度</t>
  </si>
  <si>
    <t>人员经费</t>
  </si>
  <si>
    <t>卫生材料费</t>
  </si>
  <si>
    <t>药品费</t>
  </si>
  <si>
    <t>固定资产折旧费</t>
  </si>
  <si>
    <t>无形资产摊销费</t>
  </si>
  <si>
    <t>提取医疗风险基金</t>
  </si>
  <si>
    <t>其他费用</t>
  </si>
  <si>
    <t>合计</t>
  </si>
  <si>
    <t>门诊收入</t>
    <phoneticPr fontId="1" type="noConversion"/>
  </si>
  <si>
    <t>住院收入</t>
    <phoneticPr fontId="1" type="noConversion"/>
  </si>
  <si>
    <t>其中：新大楼收入</t>
    <phoneticPr fontId="1" type="noConversion"/>
  </si>
  <si>
    <t>总费用</t>
    <phoneticPr fontId="1" type="noConversion"/>
  </si>
  <si>
    <t>其中：新大楼费用</t>
    <phoneticPr fontId="1" type="noConversion"/>
  </si>
  <si>
    <t>总收入</t>
    <phoneticPr fontId="1" type="noConversion"/>
  </si>
  <si>
    <t>单位：万元</t>
    <phoneticPr fontId="1" type="noConversion"/>
  </si>
  <si>
    <t>注：总收入总费用不含财政拨款项目及科教项目</t>
    <phoneticPr fontId="1" type="noConversion"/>
  </si>
  <si>
    <t>财政拨款收入及其他收入</t>
    <phoneticPr fontId="1" type="noConversion"/>
  </si>
  <si>
    <t>新大楼收入-新大楼费用</t>
    <phoneticPr fontId="1" type="noConversion"/>
  </si>
  <si>
    <t>总收入-总费用</t>
    <phoneticPr fontId="1" type="noConversion"/>
  </si>
  <si>
    <t>合计</t>
    <phoneticPr fontId="1" type="noConversion"/>
  </si>
  <si>
    <t>附件7</t>
    <phoneticPr fontId="4" type="noConversion"/>
  </si>
  <si>
    <t>2020年</t>
  </si>
  <si>
    <t>2021年</t>
  </si>
  <si>
    <t>2022年</t>
  </si>
  <si>
    <t>玉溪市人民医院2020年至2022年收支情况表</t>
    <phoneticPr fontId="4" type="noConversion"/>
  </si>
  <si>
    <t>其他费用
（扣除专债还款费用）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</si>
</sst>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1"/>
      <color rgb="FFFF0000"/>
      <name val="仿宋"/>
      <family val="3"/>
      <charset val="134"/>
    </font>
    <font>
      <b/>
      <sz val="9"/>
      <color theme="1"/>
      <name val="仿宋"/>
      <family val="3"/>
      <charset val="134"/>
    </font>
    <font>
      <b/>
      <sz val="9"/>
      <color rgb="FFFF0000"/>
      <name val="仿宋"/>
      <family val="3"/>
      <charset val="134"/>
    </font>
    <font>
      <b/>
      <sz val="9"/>
      <color rgb="FF000000"/>
      <name val="仿宋"/>
      <family val="3"/>
      <charset val="134"/>
    </font>
    <font>
      <sz val="9"/>
      <color rgb="FF000000"/>
      <name val="仿宋"/>
      <family val="3"/>
      <charset val="134"/>
    </font>
    <font>
      <sz val="9"/>
      <color theme="1"/>
      <name val="仿宋"/>
      <family val="3"/>
      <charset val="134"/>
    </font>
    <font>
      <sz val="12"/>
      <name val="宋体"/>
      <family val="3"/>
      <charset val="134"/>
    </font>
    <font>
      <sz val="22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Fill="0"/>
  </cellStyleXfs>
  <cellXfs count="25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常规" xfId="0" builtinId="0"/>
    <cellStyle name="常规 3" xfId="1" xr:uid="{0FA108CA-9A51-4968-8040-B4DF823D307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"/>
  <sheetViews>
    <sheetView tabSelected="1" zoomScale="85" zoomScaleNormal="85" workbookViewId="0">
      <pane xSplit="1" ySplit="5" topLeftCell="E6" activePane="bottomRight" state="frozen"/>
      <selection pane="topRight" activeCell="B1" sqref="B1"/>
      <selection pane="bottomLeft" activeCell="A5" sqref="A5"/>
      <selection pane="bottomRight" activeCell="I7" sqref="I7:X8"/>
    </sheetView>
  </sheetViews>
  <sheetFormatPr defaultRowHeight="13.5" x14ac:dyDescent="0.3"/>
  <cols>
    <col min="2" max="3" width="8.796875" customWidth="1"/>
    <col min="4" max="4" width="11.53125" customWidth="1"/>
    <col min="5" max="6" width="13" customWidth="1"/>
    <col min="8" max="8" width="13.33203125" customWidth="1"/>
    <col min="12" max="12" width="9.73046875" bestFit="1" customWidth="1"/>
    <col min="13" max="13" width="13.59765625" customWidth="1"/>
    <col min="14" max="14" width="9.73046875" bestFit="1" customWidth="1"/>
    <col min="16" max="16" width="13.33203125" customWidth="1"/>
    <col min="22" max="22" width="12.59765625" bestFit="1" customWidth="1"/>
    <col min="23" max="23" width="12.19921875" customWidth="1"/>
    <col min="24" max="24" width="10.86328125" customWidth="1"/>
  </cols>
  <sheetData>
    <row r="1" spans="1:24" ht="37.5" customHeight="1" x14ac:dyDescent="0.3">
      <c r="A1" s="3" t="s">
        <v>21</v>
      </c>
    </row>
    <row r="2" spans="1:24" ht="40.799999999999997" customHeight="1" x14ac:dyDescent="0.3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33.6" customHeight="1" x14ac:dyDescent="0.3">
      <c r="A3" s="16" t="s">
        <v>15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7"/>
      <c r="W3" s="17"/>
      <c r="X3" s="4"/>
    </row>
    <row r="4" spans="1:24" ht="58.8" customHeight="1" x14ac:dyDescent="0.3">
      <c r="A4" s="5"/>
      <c r="B4" s="22" t="s">
        <v>14</v>
      </c>
      <c r="C4" s="23"/>
      <c r="D4" s="23"/>
      <c r="E4" s="23"/>
      <c r="F4" s="24"/>
      <c r="G4" s="22" t="s">
        <v>12</v>
      </c>
      <c r="H4" s="23"/>
      <c r="I4" s="23"/>
      <c r="J4" s="23"/>
      <c r="K4" s="23"/>
      <c r="L4" s="23"/>
      <c r="M4" s="23"/>
      <c r="N4" s="24"/>
      <c r="O4" s="19" t="s">
        <v>13</v>
      </c>
      <c r="P4" s="20"/>
      <c r="Q4" s="20"/>
      <c r="R4" s="20"/>
      <c r="S4" s="20"/>
      <c r="T4" s="20"/>
      <c r="U4" s="20"/>
      <c r="V4" s="21"/>
      <c r="W4" s="18"/>
      <c r="X4" s="18"/>
    </row>
    <row r="5" spans="1:24" ht="63" customHeight="1" x14ac:dyDescent="0.3">
      <c r="A5" s="6" t="s">
        <v>0</v>
      </c>
      <c r="B5" s="6" t="s">
        <v>9</v>
      </c>
      <c r="C5" s="6" t="s">
        <v>10</v>
      </c>
      <c r="D5" s="6" t="s">
        <v>17</v>
      </c>
      <c r="E5" s="7" t="s">
        <v>11</v>
      </c>
      <c r="F5" s="7" t="s">
        <v>20</v>
      </c>
      <c r="G5" s="8" t="s">
        <v>1</v>
      </c>
      <c r="H5" s="8" t="s">
        <v>2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26</v>
      </c>
      <c r="N5" s="7" t="s">
        <v>20</v>
      </c>
      <c r="O5" s="8" t="s">
        <v>1</v>
      </c>
      <c r="P5" s="8" t="s">
        <v>2</v>
      </c>
      <c r="Q5" s="8" t="s">
        <v>3</v>
      </c>
      <c r="R5" s="8" t="s">
        <v>4</v>
      </c>
      <c r="S5" s="8" t="s">
        <v>5</v>
      </c>
      <c r="T5" s="8" t="s">
        <v>6</v>
      </c>
      <c r="U5" s="8" t="s">
        <v>7</v>
      </c>
      <c r="V5" s="8" t="s">
        <v>20</v>
      </c>
      <c r="W5" s="7" t="s">
        <v>19</v>
      </c>
      <c r="X5" s="7" t="s">
        <v>18</v>
      </c>
    </row>
    <row r="6" spans="1:24" ht="45.6" customHeight="1" x14ac:dyDescent="0.3">
      <c r="A6" s="9" t="s">
        <v>22</v>
      </c>
      <c r="B6" s="9">
        <v>38231</v>
      </c>
      <c r="C6" s="9">
        <v>79427</v>
      </c>
      <c r="D6" s="9">
        <v>8207</v>
      </c>
      <c r="E6" s="9">
        <v>69475</v>
      </c>
      <c r="F6" s="9">
        <f>SUM(B6:D6)</f>
        <v>125865</v>
      </c>
      <c r="G6" s="10">
        <v>48664</v>
      </c>
      <c r="H6" s="10">
        <v>23681</v>
      </c>
      <c r="I6" s="10">
        <v>34581</v>
      </c>
      <c r="J6" s="10">
        <v>4492</v>
      </c>
      <c r="K6" s="10">
        <v>175</v>
      </c>
      <c r="L6" s="10">
        <v>185</v>
      </c>
      <c r="M6" s="10">
        <f>11258-812.041</f>
        <v>10445.959000000001</v>
      </c>
      <c r="N6" s="10">
        <f>SUM(G6:M6)</f>
        <v>122223.959</v>
      </c>
      <c r="O6" s="10">
        <v>25709</v>
      </c>
      <c r="P6" s="10">
        <v>13040</v>
      </c>
      <c r="Q6" s="10">
        <v>23136</v>
      </c>
      <c r="R6" s="10">
        <v>3056</v>
      </c>
      <c r="S6" s="10">
        <v>97</v>
      </c>
      <c r="T6" s="10">
        <v>107</v>
      </c>
      <c r="U6" s="10">
        <v>5078</v>
      </c>
      <c r="V6" s="10">
        <f>SUM(O6:U6)</f>
        <v>70223</v>
      </c>
      <c r="W6" s="10">
        <f>B6+C6+D6-G6-H6-I6-J6-K6-L6-M6</f>
        <v>3641.0409999999993</v>
      </c>
      <c r="X6" s="11">
        <f>E6-O6-P6-Q6-R6-S6-T6-U6</f>
        <v>-748</v>
      </c>
    </row>
    <row r="7" spans="1:24" ht="45.6" customHeight="1" x14ac:dyDescent="0.3">
      <c r="A7" s="9" t="s">
        <v>23</v>
      </c>
      <c r="B7" s="9">
        <v>43682</v>
      </c>
      <c r="C7" s="9">
        <v>84736</v>
      </c>
      <c r="D7" s="9">
        <v>10387</v>
      </c>
      <c r="E7" s="9">
        <v>82639</v>
      </c>
      <c r="F7" s="9">
        <f t="shared" ref="F7:F9" si="0">SUM(B7:D7)</f>
        <v>138805</v>
      </c>
      <c r="G7" s="10">
        <v>52635</v>
      </c>
      <c r="H7" s="10">
        <v>26428</v>
      </c>
      <c r="I7" s="10">
        <v>34527</v>
      </c>
      <c r="J7" s="10">
        <v>6857</v>
      </c>
      <c r="K7" s="10">
        <v>308</v>
      </c>
      <c r="L7" s="10">
        <v>114</v>
      </c>
      <c r="M7" s="10">
        <f>13037-812.041</f>
        <v>12224.959000000001</v>
      </c>
      <c r="N7" s="10">
        <f t="shared" ref="N7:N8" si="1">SUM(G7:M7)</f>
        <v>133093.959</v>
      </c>
      <c r="O7" s="12">
        <v>31244</v>
      </c>
      <c r="P7" s="12">
        <v>15773</v>
      </c>
      <c r="Q7" s="12">
        <v>24931</v>
      </c>
      <c r="R7" s="12">
        <v>4990</v>
      </c>
      <c r="S7" s="12">
        <v>190</v>
      </c>
      <c r="T7" s="12">
        <v>73</v>
      </c>
      <c r="U7" s="12">
        <v>6549</v>
      </c>
      <c r="V7" s="10">
        <f t="shared" ref="V7:V8" si="2">SUM(O7:U7)</f>
        <v>83750</v>
      </c>
      <c r="W7" s="10">
        <f>B7+C7+D7-G7-H7-I7-J7-K7-L7-M7</f>
        <v>5711.0409999999993</v>
      </c>
      <c r="X7" s="11">
        <f>E7-O7-P7-Q7-R7-S7-T7-U7</f>
        <v>-1111</v>
      </c>
    </row>
    <row r="8" spans="1:24" ht="45.6" customHeight="1" x14ac:dyDescent="0.3">
      <c r="A8" s="9" t="s">
        <v>24</v>
      </c>
      <c r="B8" s="9">
        <v>47980</v>
      </c>
      <c r="C8" s="9">
        <v>94553</v>
      </c>
      <c r="D8" s="9">
        <v>7371</v>
      </c>
      <c r="E8" s="9">
        <v>91714</v>
      </c>
      <c r="F8" s="9">
        <f t="shared" si="0"/>
        <v>149904</v>
      </c>
      <c r="G8" s="10">
        <v>55969</v>
      </c>
      <c r="H8" s="10">
        <v>29293</v>
      </c>
      <c r="I8" s="10">
        <v>40086</v>
      </c>
      <c r="J8" s="10">
        <v>8374</v>
      </c>
      <c r="K8" s="10">
        <v>328</v>
      </c>
      <c r="L8" s="10">
        <v>388</v>
      </c>
      <c r="M8" s="10">
        <f>13510-812.041</f>
        <v>12697.959000000001</v>
      </c>
      <c r="N8" s="10">
        <f t="shared" si="1"/>
        <v>147135.959</v>
      </c>
      <c r="O8" s="12">
        <v>32892</v>
      </c>
      <c r="P8" s="12">
        <v>17276</v>
      </c>
      <c r="Q8" s="12">
        <v>29388</v>
      </c>
      <c r="R8" s="12">
        <v>5886</v>
      </c>
      <c r="S8" s="12">
        <v>182</v>
      </c>
      <c r="T8" s="12">
        <v>249</v>
      </c>
      <c r="U8" s="12">
        <v>6793</v>
      </c>
      <c r="V8" s="10">
        <f t="shared" si="2"/>
        <v>92666</v>
      </c>
      <c r="W8" s="10">
        <f>B8+C8+D8-G8-H8-I8-J8-K8-L8-M8</f>
        <v>2768.0409999999993</v>
      </c>
      <c r="X8" s="11">
        <f>E8-O8-P8-Q8-R8-S8-T8-U8</f>
        <v>-952</v>
      </c>
    </row>
    <row r="9" spans="1:24" ht="45.6" customHeight="1" x14ac:dyDescent="0.3">
      <c r="A9" s="10" t="s">
        <v>8</v>
      </c>
      <c r="B9" s="10">
        <f>SUM(B6:B8)</f>
        <v>129893</v>
      </c>
      <c r="C9" s="10">
        <f t="shared" ref="C9:U9" si="3">SUM(C6:C8)</f>
        <v>258716</v>
      </c>
      <c r="D9" s="10">
        <f>SUM(D6:D8)</f>
        <v>25965</v>
      </c>
      <c r="E9" s="10">
        <f t="shared" si="3"/>
        <v>243828</v>
      </c>
      <c r="F9" s="9">
        <f t="shared" si="0"/>
        <v>414574</v>
      </c>
      <c r="G9" s="10">
        <f t="shared" si="3"/>
        <v>157268</v>
      </c>
      <c r="H9" s="10">
        <f t="shared" si="3"/>
        <v>79402</v>
      </c>
      <c r="I9" s="10">
        <f t="shared" si="3"/>
        <v>109194</v>
      </c>
      <c r="J9" s="10">
        <f t="shared" si="3"/>
        <v>19723</v>
      </c>
      <c r="K9" s="10">
        <f t="shared" si="3"/>
        <v>811</v>
      </c>
      <c r="L9" s="10">
        <f t="shared" si="3"/>
        <v>687</v>
      </c>
      <c r="M9" s="10">
        <f t="shared" si="3"/>
        <v>35368.877</v>
      </c>
      <c r="N9" s="10">
        <f>SUM(G9:M9)</f>
        <v>402453.87699999998</v>
      </c>
      <c r="O9" s="10">
        <f t="shared" si="3"/>
        <v>89845</v>
      </c>
      <c r="P9" s="10">
        <f t="shared" si="3"/>
        <v>46089</v>
      </c>
      <c r="Q9" s="10">
        <f t="shared" si="3"/>
        <v>77455</v>
      </c>
      <c r="R9" s="10">
        <f t="shared" si="3"/>
        <v>13932</v>
      </c>
      <c r="S9" s="10">
        <f t="shared" si="3"/>
        <v>469</v>
      </c>
      <c r="T9" s="10">
        <f t="shared" si="3"/>
        <v>429</v>
      </c>
      <c r="U9" s="10">
        <f t="shared" si="3"/>
        <v>18420</v>
      </c>
      <c r="V9" s="10">
        <f>SUM(O9:U9)</f>
        <v>246639</v>
      </c>
      <c r="W9" s="10">
        <f>B9+C9+D9-G9-H9-I9-J9-K9-L9-M9</f>
        <v>12120.123</v>
      </c>
      <c r="X9" s="11">
        <f>E9-O9-P9-Q9-R9-S9-T9-U9</f>
        <v>-2811</v>
      </c>
    </row>
    <row r="10" spans="1:24" ht="16.8" customHeight="1" x14ac:dyDescent="0.3">
      <c r="A10" s="15" t="s">
        <v>16</v>
      </c>
      <c r="B10" s="15"/>
      <c r="C10" s="15"/>
      <c r="D10" s="15"/>
      <c r="E10" s="15"/>
      <c r="F10" s="15"/>
      <c r="G10" s="15"/>
      <c r="H10" s="1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13"/>
      <c r="X10" s="4"/>
    </row>
    <row r="11" spans="1:24" x14ac:dyDescent="0.3">
      <c r="D11" s="2"/>
      <c r="F11" s="2"/>
      <c r="L11" s="4"/>
      <c r="N11" s="2"/>
      <c r="V11" s="2"/>
      <c r="W11" s="2"/>
    </row>
    <row r="12" spans="1:24" x14ac:dyDescent="0.3">
      <c r="B12" s="1"/>
      <c r="C12" s="1"/>
      <c r="D12" s="2"/>
      <c r="F12" s="2"/>
      <c r="L12" s="4"/>
      <c r="N12" s="2"/>
      <c r="V12" s="2"/>
      <c r="W12" s="2"/>
    </row>
    <row r="13" spans="1:24" x14ac:dyDescent="0.3">
      <c r="B13" s="1"/>
      <c r="C13" s="1"/>
      <c r="D13" s="2"/>
      <c r="F13" s="2"/>
      <c r="L13" s="2"/>
      <c r="N13" s="2"/>
      <c r="V13" s="2"/>
      <c r="W13" s="2"/>
    </row>
    <row r="14" spans="1:24" x14ac:dyDescent="0.3">
      <c r="L14" s="2"/>
    </row>
    <row r="15" spans="1:24" x14ac:dyDescent="0.3">
      <c r="L15" s="2"/>
    </row>
    <row r="38" ht="16.25" customHeight="1" x14ac:dyDescent="0.3"/>
  </sheetData>
  <mergeCells count="7">
    <mergeCell ref="A2:X2"/>
    <mergeCell ref="A10:H10"/>
    <mergeCell ref="A3:W3"/>
    <mergeCell ref="W4:X4"/>
    <mergeCell ref="O4:V4"/>
    <mergeCell ref="G4:N4"/>
    <mergeCell ref="B4:F4"/>
  </mergeCells>
  <phoneticPr fontId="4" type="noConversion"/>
  <pageMargins left="0" right="0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2023-08-18T15:41:24Z</dcterms:modified>
</cp:coreProperties>
</file>