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0" windowHeight="10480"/>
  </bookViews>
  <sheets>
    <sheet name="专债项目绩效评价指标体系" sheetId="1" r:id="rId1"/>
  </sheets>
  <definedNames>
    <definedName name="_xlnm.Print_Area" localSheetId="0">专债项目绩效评价指标体系!$A$1:$J$32</definedName>
  </definedNames>
  <calcPr calcId="144525"/>
</workbook>
</file>

<file path=xl/sharedStrings.xml><?xml version="1.0" encoding="utf-8"?>
<sst xmlns="http://schemas.openxmlformats.org/spreadsheetml/2006/main" count="166" uniqueCount="165">
  <si>
    <t>附件2</t>
  </si>
  <si>
    <t>绩效评价指标体系及评分表</t>
  </si>
  <si>
    <t>项目名称：玉溪市人民医院改扩建工程项目</t>
  </si>
  <si>
    <t>一级
指标</t>
  </si>
  <si>
    <t>二级
指标</t>
  </si>
  <si>
    <t>三级
指标</t>
  </si>
  <si>
    <t>指标
分值</t>
  </si>
  <si>
    <t>指标解释</t>
  </si>
  <si>
    <t>指标说明</t>
  </si>
  <si>
    <t>评分标准</t>
  </si>
  <si>
    <t>得分</t>
  </si>
  <si>
    <t>扣分</t>
  </si>
  <si>
    <t>得扣分原因</t>
  </si>
  <si>
    <t>决策
（15分）</t>
  </si>
  <si>
    <t>项目立项
(5分)</t>
  </si>
  <si>
    <t>立项依据充分性</t>
  </si>
  <si>
    <t>项目立项是否符合行业发展规划以及专债支持方向，用以反映和考核项目立项依据情况。</t>
  </si>
  <si>
    <t>评价要点：
①项目是否符合行业发展规划；
②项目是否符合专项债支持领域和方向。</t>
  </si>
  <si>
    <t>①项目符合行业发展规划，得1分；
②项目符合专项债支持领域和方向，得1分。</t>
  </si>
  <si>
    <t>根据《玉溪市医疗机构设置规划（2016-2020年）》《玉溪市“十三五”卫生与健康规划》和《玉溪市区域卫生规划（2016-2020年）》等文件规定，玉溪市人民医院2014年编制医院改扩建项目可研报告进行项目报建，并取得玉溪市发展改革委可研批复，项目符合国民经济和社会发展规划及行业专项规划。此外，该项目是有收益的公益性项目，符合专项债券资金支持的范围。</t>
  </si>
  <si>
    <t>前期工作规范性</t>
  </si>
  <si>
    <t>项目立项及前期审批手续是否规范、齐全，用以反映和考核前期工作的规范性。</t>
  </si>
  <si>
    <t>评价要点：
①项目是否按规定程序取得立项批复；
②项目前期审批手续是否齐全，是否按要求完成勘察、设计、用地、环评、开工许可等。</t>
  </si>
  <si>
    <t>①项目按规定程序取得立项批复，得1分；
②项目前期审批手续齐全，按要求完成勘察设计、用地规划、环评水保、开工许可等，得2分，缺一项审批手续扣1分，扣完为止。</t>
  </si>
  <si>
    <t>玉溪市人民医院2014年编制医院改扩建项目可研报告进行项目报建，并取得玉溪市发展改革委可研批复。玉溪市人民医院申请专项债券资金前完成了项目建设用地规划许可证、可研批复、环评批复等审批，2018年编制了专项债券实施方案、财务评价报告、法律意见书等文件向主管部门申请专项债券资金支持。</t>
  </si>
  <si>
    <t>工作任务目标
 (3分)</t>
  </si>
  <si>
    <t>工作任务目标合理性</t>
  </si>
  <si>
    <t>项目所设定的工作任务目标是否依据充分，是否符合客观实际，用以反映和考核项目目标与项目实施的相符情况。</t>
  </si>
  <si>
    <t>评价要点：
①项目是否有工作任务目标；
②项目工作任务目标与实际工作内容是否具有相关性；
③项目预期产出效益和效果是否符合正常的业绩水平；
④项目设定的工作任务目标是否与预算确定的项目投资额或资金量相匹配。</t>
  </si>
  <si>
    <t>①项目有工作任务目标，得1分；
②项目工作任务目标与实际工作内容具有相关性，得1分；
③项目预期产出效益和效果符合正常的业绩水平，得0.5分；
④项目设定的工作任务目标与预算确定的项目投资额或资金量相匹配，得0.5分。</t>
  </si>
  <si>
    <t>根据项目专项债券实施方案，医院改扩建项目的主要目标为“改善玉溪市人民医院的医疗服务条件和工作环境，扩大服务量，完善服务功能，提高医院的生存能力，扩大服务范围，提升服务水平，逐步实现公共医疗卫生服务能力均等化”，与实际建设内容及预算投资匹配。</t>
  </si>
  <si>
    <t>资金投入 (7分)</t>
  </si>
  <si>
    <t>实施方案编制科学性</t>
  </si>
  <si>
    <t>专债申报实施方案、资本金占比、融资方案等与实际需要是否相适应，反映和考核项专债施方案编制的科学性。</t>
  </si>
  <si>
    <t>评价要点：
①专债申报实施方案内容是否与项目内容相匹配；
②项目资本金占比是否符合国务院规定的固定资产投资项目资本金制度要求；
③项目融资方案是否符合实际情况，是否存在实际融资额偏高的情况。</t>
  </si>
  <si>
    <t>①专债申报实施方案内容与项目内容相匹配；得2分；
②项目资本金占比符合国务院规定的固定资产投资项目资本金制度要求，得1分；
③项目融资方案符合实际情况，不存在实际融资额偏高的情况，得1分。</t>
  </si>
  <si>
    <t>项目专债申报实施方案建设内容与实际改扩建建设内容相匹配，资本金占比符合国务院规定的固定资产投资项目资本金制度要求，截至2023年6月30日，资本金已全部到位。但项目实际资金来源与专债实施方案中不一致，其中，上级财政补助资金到位9,900万元，到位率102.06%；地方财政补助资金到位3,805.30万元，到位率1382.24%。</t>
  </si>
  <si>
    <t>专债资金投入合理性</t>
  </si>
  <si>
    <t>项目预期收入与专债下达额度是否匹配，用以反映和考核项目资金投入的合理性。</t>
  </si>
  <si>
    <t>评价要点：
①项目资本金到位可行性，项目预期收入与成本是否符合实际情况；
②专项债资金下达额度是否与项目实际相匹配。</t>
  </si>
  <si>
    <t>①项目资本金到位可行，项目预期收入、成本与项目实际相符，得2分。
②专项债资金下达额度是否与项目实际相匹配，得1分。</t>
  </si>
  <si>
    <t>项目专项债资金下达额度为2亿元，与项目实际相匹配，且项目2020-2022年实际收入均达到预期收入。但项目实际成本高于预测成本，2020-2022年预测成本分别为115,618.24万元、119,086.24万元、122,683.52万元，共357,388万元，但2020-2022年实际成本分别为123,036万元、133,906万元、147,948万元，共404,890万元，高于预测成本13%。</t>
  </si>
  <si>
    <t>过程
（20分）</t>
  </si>
  <si>
    <t>资金管理
（10分）</t>
  </si>
  <si>
    <t>专债资金管理合规性</t>
  </si>
  <si>
    <t>专项债券收支、专户开设、还本付息及信息披露是否符合相关要求，反映和考核专债资金管理的合规性。</t>
  </si>
  <si>
    <t>评价要点：
①专项债券收支、项目运营收入是否纳入政府性基金预算管理；
②专项债券资金是否开立专门账户，专户存储、专账核算、专项使用；
③专项债券还本付息是否按计划执行；
④专项债券信息公开披露是否及时、全面。</t>
  </si>
  <si>
    <t>评价要点：
①专项债券收支、项目运营收入纳入政府性基金预算管理，得0.5分；
②专项债券资金开立专门账户，专户存储、专账核算、专项使用，得0.5分；
③专项债券还本付息按计划执行，得0.5分；
④专项债券信息公开披露及时、全面，得0.5分。</t>
  </si>
  <si>
    <t>医院严格按照“一个专项债券项目对应一个银行账户”的要求，及时开设了专项债券资金管理专户；严格按照专户管理的要求存储专项债券资金，不存在擅自变更账户、分设子账户及擅自转出、入其他账户，脱离监管等行为。于2019年至2022年每年按时上缴利息812万元，利息服务费用0.041万元，共计支付专项债券利息3,248万元，服务费0.16万元。专项债券还本付息按计划执行。项目专项债申报相关信息均在中国地方政府债券信息公开平台公开，专项债券信息公开披露及时、全面。</t>
  </si>
  <si>
    <t>项目资金到位率</t>
  </si>
  <si>
    <t>项目实际到位项目资金与计划投入资金的比率，用以反映和考核项目资金到位率。</t>
  </si>
  <si>
    <t>项目资金到位率=（实际到位资金/计划投入资金）×100%。
实际到位资金：项目实际到位的资金，包括财政预算资金及项目单位自筹资金。</t>
  </si>
  <si>
    <t>得分=项目资金到位率×2分</t>
  </si>
  <si>
    <t>截止2023年6月30日，项目计划到位55,395.79万元，实际到位资金55,395.79万元，到位率100%。</t>
  </si>
  <si>
    <t>项目资金执行率</t>
  </si>
  <si>
    <t>项目资金是否有沉淀，用以反映或考核项目资金执行率。</t>
  </si>
  <si>
    <t>评价要点：
项目资金执行率=（实际支出资金/达到合同付款条件资金）×100%。
实际支出资金：项目实际支出的资金，包括财政预算资金及项目单位自筹资金。</t>
  </si>
  <si>
    <t>项目资金执行率得分=项目资金使用率×2分</t>
  </si>
  <si>
    <t>根据项目计量支付资料，达到合同付款条件资金为43,698.54万元，实际到位资金额43,698.54万元，项目资金执行率100%。</t>
  </si>
  <si>
    <t>资金使用合规性</t>
  </si>
  <si>
    <t>项目资金使用是否符合相关的财务管理、专项债券管理制度规定，是否符合“清源行动”要求，用以反映和考核项目资金的规范运行情况。</t>
  </si>
  <si>
    <t>评价要点：
①是否符合国家财经法规、会计财务管理制度以及有关专项债券管理办法的规定；
②专项债券资金的拨付是否有完整的审批程序和手续，资金拨付、支出进度是否与项目建设进度匹配；
③是否符合项目预算批复或合同规定的用途；
④是否符合“清源行动”要求，专项债券资金是否存在截留、挤占、挪用、虚列支出、违规使用等情况。</t>
  </si>
  <si>
    <t>①资金管理使用符合国家财经法规、会计财务管理制度规定以及有关专项债券管理办法的规定，得2分，每发现1项问题扣0.5分，扣完为止；
②专项债券资金的拨付有完整的审批程序和手续，资金拨付、支出进度与项目建设进度相匹配，得1分，每发现1项问题扣0.5分，扣完为止；
③资金使用符合项目预算批复或合同规定用途，得1分,每发现1项问题扣0.5分，扣完为止；
④符合“清源行动”要求，若发现专项债券资金存在截留、挤占、挪用、虚列支出、违规使用等情况，该项指标得0分。</t>
  </si>
  <si>
    <t>项目专债资金拨付有完整的审批程序和手续，并与项目建设进度相匹配，资金使用符合项目预算批复或合同规定用途。玉溪市人民医院于2023年4月起根据《玉溪市财政局关于印发玉溪市贯彻落实财政资金监管“清源行动”的工作方案的通知》（玉财监〔2023〕8号）的要求，每月开展“清源行动”并上报工作月报，未发现套取、占用、拆借及侵占财政资金等问题。但评价中发现项目专项债券存款利息347.96万元未上缴国库，用于支付工程款，不符合《关于做好地方政府专项债券发行及项目配套融资工作的通知》（厅字〔2019〕33号）中“项目对应的政府性基金收入和用于偿还专项债券的专项收入及时足额缴入国库，纳入政府性基金预算管理”的规定。</t>
  </si>
  <si>
    <t>组织实施
（10分）</t>
  </si>
  <si>
    <t>制度健全性</t>
  </si>
  <si>
    <t>项目主管单位及实施单位的财务和业务管理制度是否健全，用以反映和考核财务和业务管理制度对项目顺利实施的保障情况。</t>
  </si>
  <si>
    <t xml:space="preserve">评价要点：
①项目主管单位及实施单位组织机构是否健全；
②项目实施主体责任是否明确，是否明确了归口管理部门；
③项目建设、运营期是否已制定或具有相应的业务管理制度；
④内控制度是否合法、合规、完整。
</t>
  </si>
  <si>
    <t>①项目主管单位及实施单位建立健全的组织机构，得0.5分；
②项目实施主体责任明确，明确了归口管理部门，得0.5分；
③针对项目建设、运营期已制定或具有相应的内控制度，如项目管理制度、财务管理制度、人事管理制度等，得0.5分；
④内控制度合法、合规、完整，得0.5分。</t>
  </si>
  <si>
    <t>玉溪市财政局和市卫生健康委员会出台了《玉溪市人民医院建设专项债券资金使用暂行管理办法》（玉财债〔2018〕40号），明确了项目各相关方的职能职责，以规范医院建设专项债券资金使用管理，确保专项债券项目有序推进和债券资金专款专用。玉溪市人民医院制定了《玉溪市人民医院卫生事业专项资金管理办法》（玉市医发〔2022〕43 号），以进一步加强项目资金管理，落实支出责任。</t>
  </si>
  <si>
    <t>制度执行规范性</t>
  </si>
  <si>
    <t>项目实施是否符合严格执行相关管理规定，工程变更是否按照相关要求履行相应的程序用以反映和考核相关管理制度的有效执行情况。</t>
  </si>
  <si>
    <t>评价要点：
①项目实施程序是否符合法律、行业规范，项目建设中项目法人制、招投标制度、工程监理制度、合同制等制度的执行情况，确保对工程质量、投资和进度的有效控制。
②是否及时按照纪检巡视、审计部门、上级主管部门等要求整改项目建设问题；
③归档资料是否完整齐全，保存妥当，目录清晰完整。
④项目主管部门是否根据《玉溪市人民医院建设专项债券资金使用暂行管理办法》中的规定对项目进行监督管理</t>
  </si>
  <si>
    <t>①项目招投标、合同签订、工程变更、完工验收等实施程序符合法律法规及行业规范，按照规章制度对工程质量、投资、进度和安全进行有效控制，得2分，每发现1项问题扣0.5分，扣完为止。
②及时按照纪检巡视、审计部门、上级主管部门等要求整改项目建设问题.得1分，每发现1项问题扣0.2分，扣完为止；
③归档资料完整齐全，保存妥当，目录清晰完整，得1分；
④项目主管部门根据《玉溪市人民医院建设专项债券资金使用暂行管理办法》中的规定对项目进行监督管理，得1分，每发现1项问题扣0.2分，扣完为止。</t>
  </si>
  <si>
    <t>玉溪市人民医院与玉溪物流投资有限公司签订了《代建管理合同》，由玉溪物流投资有限公司负责按照规章制度对工程质量、投资、进度和安全进行有效控制，招投标、合同签订、工程变更等实施程序均符合法律法规及行业规范。但存在以下问题：
①建设工程未经竣工验收，提前投入使用，扣0.5分；
②项目2021年1月20日完成工程竣工验收，但截至2023年7月30日，正在开展竣工结算审查，尚未编报竣工财务决算，不符合《行政事业性国有资产管理条例》第三十一条中“竣工财务决算期限最长不得超过1年”的规定，扣0.5分。
③玉溪市卫健委未组织医院建设专项债券资金项目的竣工验收，不符合《玉溪市人民医院建设专项债券资金使用暂行管理办法》中第三十六条“负责组织医院建设专项债券资金项目的竣工验收”的规定，扣0.2分。</t>
  </si>
  <si>
    <t>绩效管理情况</t>
  </si>
  <si>
    <t>项目是否按要求开展绩效运行监控，用以反映绩效管理工作的开展情况。</t>
  </si>
  <si>
    <t>评价要点：
①是否按要求开展自评工作并及时完成自评上报工作；
②是否对项目实施及资金效益进行定期或不定期监督检查，是否形成绩效运行监控记录；
②绩效运行监控结果是否得到运用。</t>
  </si>
  <si>
    <t>①按要求开展自评工作并及时完成自评上报工作，得1分；
②对项目实施及资金效益进行定期或不定期监督检查，形成绩效运行监控记录，得1分；
③绩效运行监控结果得到运用，得1分。</t>
  </si>
  <si>
    <t>玉溪市人民医院未对项目开展绩效自评及绩效监控，不符合《中共云南省委 云南省人民政府关于全面实施预算绩效管理的实施意见》（云发〔2019〕11号）中“各部门对本部门政策、项目实施效果开展绩效自评”和“各地区各部门对绩效目标实现程度和预算执行进度实行‘双监控’”的要求。</t>
  </si>
  <si>
    <t>产出
(30分)</t>
  </si>
  <si>
    <t>产出数量
（10分）</t>
  </si>
  <si>
    <t>项目完成情况</t>
  </si>
  <si>
    <t>反映项目是否按照初步设计及概算批复要求落实项目建设，包括规划床位、综合楼、门诊医技楼、住院楼及附属用房等建设内容。</t>
  </si>
  <si>
    <t>评价要点：
①实际建设床位数是否达到初设批复床位数；
②实际建设停车位数量是否达到初设批复内容；
③门诊用房、医技用房、住院用房等功能布局是否达到初设批复内容。</t>
  </si>
  <si>
    <t>①实际建设床位数达到初设批复床位数，得3分，否则按比例得分；
②实际建设停车位数量达到初设批复内容，得3分，否则按比例得分；
③门诊用房、医技用房、住院用房等功能布局达到初设批复内容，得4分，否则按比例得分。</t>
  </si>
  <si>
    <t>项目建设完成后医院共有编制床位1500张，地下机动车停车位347辆，地下非机动车停车位350辆，建筑功能分区一至四层为门诊医技用房，第五层为手术用房，第六层为设备用房，第七层为重症（ICU）用房，八至十五层为住院部住院病房，十六、十七层为干疗科住院病房，十八层、十九层为住院病房，二十层，二十一层为全科医生临床培养基地用房，地下两层为设备用房和机动车停车库，与初设批复建设内容一致。</t>
  </si>
  <si>
    <t>产出质量
（9分）</t>
  </si>
  <si>
    <t>竣工验收合格率</t>
  </si>
  <si>
    <t>项目通过竣工验收的比例，用以反映项目质量水平。</t>
  </si>
  <si>
    <t>竣工验收合格率=竣工验收合格的项目数量/实际实施项目总数量。</t>
  </si>
  <si>
    <t>竣工验收合格率达到100%，得3分，否则不得分。</t>
  </si>
  <si>
    <t>项目于2021年1月20日在玉溪市住建局质检站及市相关监督单位和五方责任主体单位的参与下，完成了最终验收工作，验收合格率达到100%。</t>
  </si>
  <si>
    <t>质量与安全控制有效性</t>
  </si>
  <si>
    <t>反映项目质量、安全管理是否得到有效控制。</t>
  </si>
  <si>
    <t>评价要点：通过查看工程验收资料或实地调研，评价项目质量、安全管理是否符合相关规范要求。</t>
  </si>
  <si>
    <t>①质量管理符合相关规范要求，得3分；若出现一处行业专业质量不达标的情况且未及时整改的，扣1分，扣完为止。
②安全管理符合相关规范要求，得3分；出现安全事故的，该项不得分。</t>
  </si>
  <si>
    <t>项目未出现行业专业质量不达标的情况，未发生安全事故，质量与安全控制有效。</t>
  </si>
  <si>
    <t>产出时效
（6分）</t>
  </si>
  <si>
    <t>项目建设完成及时性</t>
  </si>
  <si>
    <t>反映项目是否按进度建设，工期是否得到有效控制。</t>
  </si>
  <si>
    <t>评价要点：
项目是否按计划开工、完工、竣工验收及决算。</t>
  </si>
  <si>
    <t>查看项目开工令、完工报告、竣工验收资料：
①在规定时间内开工建设，得2分，超工期1个月扣0.4分，扣完为止；
②项目按实施方案计划时间内完工，没有超建设工期，得2分，超工期1个月扣0.4分，扣完为止。
③项目按实施方案计划时间完成竣工验收，得2分，少完成一项分部验收扣0.5分，扣完为止。</t>
  </si>
  <si>
    <t>根据项目《工程竣工验收证明书》及《建筑工程施工许可证》，项目开工时间为2015年10月1日，竣工时间以发包人转移占有建设工程之日2019年9月30日为竣工日期，实际施工时间为48个月，超过专项债实施方案中规定的“本项目建设期约为36个月”。</t>
  </si>
  <si>
    <t>产出成本
（5分）</t>
  </si>
  <si>
    <t>投资控制有效性</t>
  </si>
  <si>
    <t>查看竣工决算报告，核实已完工项目的概算控制情况。</t>
  </si>
  <si>
    <t>评价要点：查看竣工决算报告，核实已完工项目的概算控制情况。</t>
  </si>
  <si>
    <t>①项目建设投资较概算投资节余≥5%，得5分；
②2%≤项目建设投资较概算投资节余＜5%，得4分；
③0%≤项目建设投资较概算投资节余＜2%，得2分；
④项目建设投资较概算投资节余＜0%，不得分。</t>
  </si>
  <si>
    <t>由于项目暂未竣工结算和决算，以代建单位提供的项目资金使用计划表计算项目实际建设投资。根据计划表，项目剩余待付款金额合计10,073.02万元，项目建设总投资为53,771.56万元，较初设批复概算投资55,395.79万元节余2.93%。</t>
  </si>
  <si>
    <t>效益
（35分）</t>
  </si>
  <si>
    <t>经济效益
（6分）</t>
  </si>
  <si>
    <t>门诊收入年平均增长率</t>
  </si>
  <si>
    <t>反映和考核医院改扩建后，医院门诊收入增长情况。</t>
  </si>
  <si>
    <t>评价要点：
新医院开始使用至评价日内，门诊收入年平均增长率是否与项目实施方案中预期一致。</t>
  </si>
  <si>
    <t>改扩建后医院门诊收入年平均增长率≥5%，得3分；每降低1%扣0.5分，扣完为止。</t>
  </si>
  <si>
    <t>2020年门诊收入为38231.03万元，2021年为43682.46万元，2022年为47979.89万元，年平均增长率为8.97%。门诊收入远远大于专项债申报实施方案中的预期收入增长率。</t>
  </si>
  <si>
    <t>住院收入年平均增长率</t>
  </si>
  <si>
    <t>反映和考核医院改扩建后，医院住院收入增长情况。</t>
  </si>
  <si>
    <t>评价要点：
新医院开始使用至评价日内，医院住院收入年平均增长率是否与项目实施方案中预期一致。</t>
  </si>
  <si>
    <t>改扩建后医院住院收入年平均增长率≥2%，得3分；每降低1%扣0.5分，扣完为止。</t>
  </si>
  <si>
    <t>2020年住院收入为79427.2万元，2021年为84736.08万元，2022年为94552.73万元，年平均增长率为7.49%。住院收入年平均增长率均远远大于专项债申报实施方案中的预期收入增长率。</t>
  </si>
  <si>
    <t>社会效益
（11分）</t>
  </si>
  <si>
    <t>门诊人数年平均增长率</t>
  </si>
  <si>
    <t>反映和考核医院改扩建后，医院门诊量的提升情况。</t>
  </si>
  <si>
    <t>评价要点：
新医院开始使用至评价日内，年平均门诊人数与改扩建前相比是否有所提升。</t>
  </si>
  <si>
    <t>改扩建后医院门诊人数年平均增长率≥5.42%，得2分；每降低1%扣0.2分，扣完为止。</t>
  </si>
  <si>
    <t>2019年门诊人数为1445516人，2020年为1345578人，2021年为1450063人，2022年为1542961人，年平均增长率为2.42%，低于5.42%，扣0.6分。</t>
  </si>
  <si>
    <t>住院人数年平均增长率</t>
  </si>
  <si>
    <t>反映和考核医院改扩建后，医院住院量的提升情况。</t>
  </si>
  <si>
    <t>评价要点：
新医院开始使用至评价日内，年平均住院人数与改扩建前相比是否有所提升。</t>
  </si>
  <si>
    <t>改扩建后医院住院人数年平均增长率≥6.18%，得2分；每降低1%扣0.2分，扣完为止。</t>
  </si>
  <si>
    <t>根据玉溪市人民医院填报的基本情况调查表，2019年住院人数为65210人，2020年为64809人，2021年为73194人，2022年为82758人，年平均增长率为8.46%。达到专项债申报实施方案中“改扩建后医院住院人数年平均增长率≥6.18%”的预期。</t>
  </si>
  <si>
    <t>新增床位利用率</t>
  </si>
  <si>
    <t>反映项目实施后新增床位的利用情况。</t>
  </si>
  <si>
    <t>评价要点：
新医院开始使用至评价日内，新增床位的利用率是否达到100%</t>
  </si>
  <si>
    <t>新增床位的利用率每年均达到93%-97%，得2分，每有一年不在内扣0.5分，扣完为止。</t>
  </si>
  <si>
    <t>玉溪市人民医院各年床位使用率分别为：2020年:89.04%；2021年:91.36%；2022年:93.66%；2023年1-6月:100.88%，其中，2020年和2021年低于93%，2023年1-6月大于97%，扣1.5分。</t>
  </si>
  <si>
    <t>辖区内就医条件改善情况</t>
  </si>
  <si>
    <t>反映项目实施后改善辖区居民就医条件的情况。</t>
  </si>
  <si>
    <t>评价要点：
①医院配套设备是否到位；
②医院配套医技人员是否到位；
③主要通过实地走访、访谈，结合问卷调查和论证资料反映项目是否改善辖区就医条件。</t>
  </si>
  <si>
    <t>①医院门诊医技综合用房、住院用房和全科医生临床培养基地配套设备均到位，可正常开展工作，得2分，每有一处配套设施缺失影响工作正常开展，扣0.5分，扣完为止；
②医院改扩建后医技人员能保障医院正常开展工作，得2分；
③得分=患者满意度×1分；
满意度=患者类单份问卷得分≥80分的问卷份数/有效问卷份数×100%；</t>
  </si>
  <si>
    <t>①2020年医院卫生技术人员与实际开放床位之比为1.13,2021年为1.16,2022年为1.11,2023年1-6月为1.08，不符合国家卫健委《三级综合医院医疗服务能力指南》中“卫生技术人员与实际开放床位之比≥1.2”的要求，扣2分；
②根据问卷调查结果，患者满意度为83.46%，得分=83.46%×1=0.83分，扣0.17分。</t>
  </si>
  <si>
    <t>可持续性（8分）</t>
  </si>
  <si>
    <t>项目融资收益平衡性</t>
  </si>
  <si>
    <t>根据项目的预期运营情况，反映和考核医院还款能力情况，保障项目可持续运行。</t>
  </si>
  <si>
    <t>评价要点：
①医院门诊收入是否达到预期；
②医院住院收入是否达到预期；
③医院运营成本是否超过预期；
④项目利息偿还是否符合预期；</t>
  </si>
  <si>
    <t>①医院门诊收入达到专债方案预测收入，得1分，否则不得分；
②医院住院收入达到专债方案预测收入，得1分，否则不得分；
③医院运营成本在专债方案预测成本内，得1分，否则不得分；
④医院专债利息还款来源、数额与专项债利息偿还方案一致，得1分，否则不得分。</t>
  </si>
  <si>
    <t>①医院2020-2022年实际门诊收入为129,893万元，专项债方案预测门诊收入为127,998.76万元，实际门诊收入达到预测门诊收入；
②医院2020-2022年实际住院收入为258,716万元，专项债方案预测住院收入为231,463.56万元，实际住院收入达到预测住院收入；
③医院2020-2022年实际成本为404,890万元，专项债方案预测成本为357,388万元，实际成本超过预测成本，扣1分；
④项目实际产生的收益未达到专项债券申报时收益预测，导致医院2019年-2021年项目资金缺口较大，将2019年-2021年定额补助400万元/年用于偿还专项债利息，还款资金来源与专项债利息偿还方案不一致，扣1分。</t>
  </si>
  <si>
    <t>专债风险可控性</t>
  </si>
  <si>
    <t>反映和考核项目风险防控机制建设情况，以及风险防范应对能力。</t>
  </si>
  <si>
    <t>评价要点：
①是否有完善的风险预警指标体系，是否会增加政府隐性负债；
②是否构建了健全的专项债项目全生命周期管理制度体系，是否有专债本息还款保障；
③是否存在较大的财务风险、项目管理风险、债务风险和运营风险；
④是否按照风险防范机制执行，具体措施是否落实有效。</t>
  </si>
  <si>
    <t>①有完善的风险预警指标体系，不会增加政府隐性负债，得1分；
②构建了健全的专项债项目全生命周期管理制度体系，有专债本息还款保障，得1分；
③不存在较大的财务风险、项目管理风险、债务风险和运营风险，得1分；
④按照风险防范机制执行，具体措施落实有效，得1分。</t>
  </si>
  <si>
    <t xml:space="preserve">①未建立风险防范机制或风险预警指标体系；
②由于医院项目资金缺口较大，还款来源并非仅有专项债方案中预测的医院经营收入，还包括2019年-2021年的医院定额补助，且医院将于2025年偿还专项债利息2亿元，还款金额激增，专项债券到期偿还本息存在一定风险。
</t>
  </si>
  <si>
    <t>服务对象满意度
（10分）</t>
  </si>
  <si>
    <t>患者满意度</t>
  </si>
  <si>
    <t>反映患者对医院改扩建项目的满意程度。</t>
  </si>
  <si>
    <t>评价要点：
通过问卷调查的方式了解就医患者对项目实施的满意程度</t>
  </si>
  <si>
    <t>①满意度≥90%，得5分；
②90%＞满意度≥70%，得3分；
③70%＞满意度≥60%，得2分；
④满意度＜60%，不得分。</t>
  </si>
  <si>
    <t>发放并回收就医患者问卷629份，满意问卷占比为83.46%</t>
  </si>
  <si>
    <t>医院员工满意度</t>
  </si>
  <si>
    <t>反映医院员工对医院改扩建项目的满意程度。</t>
  </si>
  <si>
    <t>评价要点：
通过问卷调查的方式了解医院员工对项目实施的满意程度</t>
  </si>
  <si>
    <t>发放并回收医院职工问卷124份，满意问卷占比为95.78%</t>
  </si>
  <si>
    <t>总分</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</si>
</sst>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0\)"/>
  </numFmts>
  <fonts count="30">
    <font>
      <sz val="11"/>
      <color theme="1"/>
      <name val="等线"/>
      <charset val="134"/>
      <scheme val="minor"/>
    </font>
    <font>
      <sz val="10"/>
      <name val="仿宋"/>
      <charset val="134"/>
    </font>
    <font>
      <sz val="11"/>
      <name val="等线"/>
      <charset val="134"/>
      <scheme val="minor"/>
    </font>
    <font>
      <b/>
      <sz val="10"/>
      <name val="仿宋"/>
      <charset val="134"/>
    </font>
    <font>
      <sz val="10"/>
      <name val="仿宋_GB2312"/>
      <charset val="134"/>
    </font>
    <font>
      <sz val="14"/>
      <name val="黑体"/>
      <charset val="134"/>
    </font>
    <font>
      <sz val="22"/>
      <name val="方正小标宋简体"/>
      <charset val="134"/>
    </font>
    <font>
      <sz val="9"/>
      <name val="宋体"/>
      <charset val="134"/>
    </font>
    <font>
      <sz val="10.5"/>
      <name val="仿宋"/>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1"/>
      <color theme="1"/>
      <name val="等线"/>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4" borderId="9" applyNumberFormat="0" applyAlignment="0" applyProtection="0">
      <alignment vertical="center"/>
    </xf>
    <xf numFmtId="0" fontId="18" fillId="5" borderId="10" applyNumberFormat="0" applyAlignment="0" applyProtection="0">
      <alignment vertical="center"/>
    </xf>
    <xf numFmtId="0" fontId="19" fillId="5" borderId="9" applyNumberFormat="0" applyAlignment="0" applyProtection="0">
      <alignment vertical="center"/>
    </xf>
    <xf numFmtId="0" fontId="20" fillId="6"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xf numFmtId="0" fontId="28" fillId="0" borderId="0">
      <alignment vertical="center"/>
    </xf>
    <xf numFmtId="0" fontId="29" fillId="0" borderId="0">
      <alignment vertical="center"/>
    </xf>
    <xf numFmtId="0" fontId="29" fillId="0" borderId="0">
      <alignment vertical="center"/>
    </xf>
  </cellStyleXfs>
  <cellXfs count="57">
    <xf numFmtId="0" fontId="0" fillId="0" borderId="0" xfId="0"/>
    <xf numFmtId="0" fontId="1" fillId="0" borderId="0" xfId="0" applyFont="1"/>
    <xf numFmtId="0" fontId="2" fillId="0" borderId="0" xfId="0" applyFont="1" applyAlignment="1">
      <alignment vertical="center"/>
    </xf>
    <xf numFmtId="0" fontId="3" fillId="0" borderId="0" xfId="0" applyFont="1"/>
    <xf numFmtId="0" fontId="2" fillId="0" borderId="0" xfId="0" applyFont="1"/>
    <xf numFmtId="0" fontId="2" fillId="0" borderId="0" xfId="0" applyFont="1" applyAlignment="1">
      <alignment horizontal="center"/>
    </xf>
    <xf numFmtId="176" fontId="4" fillId="0" borderId="0" xfId="0" applyNumberFormat="1"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5" fillId="2" borderId="0" xfId="0" applyFont="1" applyFill="1" applyAlignment="1" applyProtection="1">
      <alignment horizontal="left" vertical="center"/>
      <protection locked="0"/>
    </xf>
    <xf numFmtId="0" fontId="4" fillId="2" borderId="0" xfId="0" applyFont="1" applyFill="1" applyAlignment="1" applyProtection="1">
      <alignment horizontal="center" vertical="center"/>
      <protection locked="0"/>
    </xf>
    <xf numFmtId="0" fontId="4" fillId="2" borderId="0" xfId="0" applyFont="1" applyFill="1" applyAlignment="1" applyProtection="1">
      <alignment vertical="center"/>
      <protection locked="0"/>
    </xf>
    <xf numFmtId="176" fontId="4" fillId="0" borderId="0" xfId="0" applyNumberFormat="1" applyFont="1" applyAlignment="1" applyProtection="1">
      <alignment horizontal="center" vertical="center"/>
      <protection locked="0"/>
    </xf>
    <xf numFmtId="0" fontId="6" fillId="2" borderId="0" xfId="0" applyFont="1" applyFill="1" applyAlignment="1" applyProtection="1">
      <alignment horizontal="center" vertical="center" wrapText="1"/>
      <protection locked="0"/>
    </xf>
    <xf numFmtId="176" fontId="2" fillId="0" borderId="0" xfId="0" applyNumberFormat="1" applyFont="1"/>
    <xf numFmtId="0" fontId="3" fillId="2" borderId="1"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176" fontId="3" fillId="0" borderId="2" xfId="0" applyNumberFormat="1" applyFont="1" applyBorder="1" applyAlignment="1" applyProtection="1">
      <alignment horizontal="center" vertical="center" wrapText="1"/>
      <protection locked="0"/>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pplyProtection="1">
      <alignment horizontal="left" vertical="center" wrapText="1"/>
      <protection locked="0"/>
    </xf>
    <xf numFmtId="176" fontId="1" fillId="0" borderId="2" xfId="0" applyNumberFormat="1" applyFont="1" applyBorder="1" applyAlignment="1" applyProtection="1">
      <alignment horizontal="center" vertical="center" wrapText="1"/>
      <protection locked="0"/>
    </xf>
    <xf numFmtId="0" fontId="1" fillId="0" borderId="2" xfId="0" applyFont="1" applyBorder="1" applyAlignment="1" applyProtection="1">
      <alignment horizontal="justify" vertical="center" wrapText="1"/>
      <protection locked="0"/>
    </xf>
    <xf numFmtId="0" fontId="1" fillId="0" borderId="3" xfId="0" applyFont="1" applyBorder="1" applyAlignment="1">
      <alignment horizontal="center" vertical="center" wrapText="1"/>
    </xf>
    <xf numFmtId="0" fontId="1" fillId="0" borderId="2" xfId="51" applyFont="1" applyBorder="1" applyAlignment="1" applyProtection="1">
      <alignment horizontal="center" vertical="center" wrapText="1"/>
      <protection locked="0"/>
    </xf>
    <xf numFmtId="177" fontId="1" fillId="0" borderId="2" xfId="51" applyNumberFormat="1" applyFont="1" applyBorder="1" applyAlignment="1" applyProtection="1">
      <alignment horizontal="center" vertical="center" wrapText="1"/>
      <protection locked="0"/>
    </xf>
    <xf numFmtId="0" fontId="1" fillId="0" borderId="2" xfId="51" applyFont="1" applyBorder="1" applyAlignment="1" applyProtection="1">
      <alignment horizontal="left" vertical="center" wrapText="1"/>
      <protection locked="0"/>
    </xf>
    <xf numFmtId="0" fontId="1" fillId="0" borderId="2" xfId="51" applyFont="1" applyBorder="1" applyAlignment="1" applyProtection="1">
      <alignment horizontal="justify" vertical="center" wrapText="1"/>
      <protection locked="0"/>
    </xf>
    <xf numFmtId="0" fontId="1" fillId="0" borderId="2" xfId="0" applyFont="1" applyBorder="1" applyAlignment="1">
      <alignment horizontal="justify" vertical="center" wrapText="1"/>
    </xf>
    <xf numFmtId="0" fontId="1" fillId="0" borderId="2" xfId="49" applyFont="1" applyBorder="1" applyAlignment="1">
      <alignment horizontal="center" vertical="center" wrapText="1"/>
    </xf>
    <xf numFmtId="177" fontId="1" fillId="0" borderId="2" xfId="49" applyNumberFormat="1" applyFont="1" applyBorder="1" applyAlignment="1">
      <alignment horizontal="center" vertical="center" wrapText="1"/>
    </xf>
    <xf numFmtId="0" fontId="1" fillId="0" borderId="2" xfId="49" applyFont="1" applyBorder="1" applyAlignment="1">
      <alignment horizontal="justify" vertical="center" wrapText="1"/>
    </xf>
    <xf numFmtId="0" fontId="1" fillId="0" borderId="4" xfId="0" applyFont="1" applyBorder="1" applyAlignment="1">
      <alignment horizontal="center" vertical="center" wrapText="1"/>
    </xf>
    <xf numFmtId="0" fontId="1" fillId="0" borderId="2" xfId="0" applyFont="1" applyBorder="1" applyAlignment="1">
      <alignment vertical="center" wrapText="1"/>
    </xf>
    <xf numFmtId="0" fontId="1" fillId="0" borderId="5" xfId="0" applyFont="1" applyBorder="1" applyAlignment="1">
      <alignment horizontal="center" vertical="center" wrapText="1"/>
    </xf>
    <xf numFmtId="0" fontId="4" fillId="0" borderId="2" xfId="49" applyFont="1" applyBorder="1" applyAlignment="1">
      <alignment horizontal="center" vertical="center" wrapText="1"/>
    </xf>
    <xf numFmtId="0" fontId="4" fillId="0" borderId="2" xfId="0" applyFont="1" applyBorder="1" applyAlignment="1" applyProtection="1">
      <alignment horizontal="center" vertical="center" wrapText="1"/>
      <protection locked="0"/>
    </xf>
    <xf numFmtId="0" fontId="4" fillId="0" borderId="2" xfId="0" applyFont="1" applyBorder="1" applyAlignment="1" applyProtection="1">
      <alignment horizontal="justify" vertical="center" wrapText="1"/>
      <protection locked="0"/>
    </xf>
    <xf numFmtId="0" fontId="1" fillId="0" borderId="2" xfId="50" applyFont="1" applyBorder="1" applyAlignment="1">
      <alignment horizontal="left" vertical="center" wrapText="1"/>
    </xf>
    <xf numFmtId="0" fontId="1" fillId="0" borderId="2" xfId="0" applyFont="1" applyBorder="1" applyAlignment="1" applyProtection="1">
      <alignment horizontal="center" vertical="center" wrapText="1"/>
      <protection locked="0"/>
    </xf>
    <xf numFmtId="177" fontId="1" fillId="0" borderId="2" xfId="50" applyNumberFormat="1" applyFont="1" applyBorder="1" applyAlignment="1">
      <alignment horizontal="center" vertical="center" wrapText="1"/>
    </xf>
    <xf numFmtId="0" fontId="1" fillId="0" borderId="2" xfId="49" applyFont="1" applyBorder="1" applyAlignment="1">
      <alignment vertical="center" wrapText="1"/>
    </xf>
    <xf numFmtId="0" fontId="1" fillId="0" borderId="2" xfId="49" applyFont="1" applyBorder="1" applyAlignment="1">
      <alignment horizontal="left" vertical="center" wrapText="1"/>
    </xf>
    <xf numFmtId="0" fontId="1" fillId="0" borderId="2" xfId="52" applyFont="1" applyBorder="1" applyAlignment="1">
      <alignment horizontal="center" vertical="center"/>
    </xf>
    <xf numFmtId="0" fontId="1" fillId="0" borderId="2" xfId="0" applyFont="1" applyBorder="1" applyAlignment="1">
      <alignment horizontal="left" vertical="center" wrapText="1"/>
    </xf>
    <xf numFmtId="0" fontId="1" fillId="0" borderId="2" xfId="52" applyFont="1" applyBorder="1" applyAlignment="1">
      <alignment vertical="center" wrapText="1"/>
    </xf>
    <xf numFmtId="0" fontId="1" fillId="0" borderId="2" xfId="52" applyFont="1" applyBorder="1" applyAlignment="1">
      <alignment horizontal="left" vertical="center" wrapText="1"/>
    </xf>
    <xf numFmtId="0" fontId="3" fillId="0" borderId="2" xfId="0" applyFont="1" applyBorder="1" applyAlignment="1">
      <alignment horizontal="center" vertical="center"/>
    </xf>
    <xf numFmtId="0" fontId="3" fillId="0" borderId="2" xfId="0" applyFont="1" applyBorder="1" applyAlignment="1">
      <alignment vertical="center" wrapText="1"/>
    </xf>
    <xf numFmtId="0" fontId="3" fillId="0" borderId="2" xfId="0" applyFont="1" applyBorder="1" applyAlignment="1" applyProtection="1">
      <alignment horizontal="center" vertical="center" wrapText="1"/>
      <protection locked="0"/>
    </xf>
    <xf numFmtId="176" fontId="1" fillId="0" borderId="2" xfId="0" applyNumberFormat="1" applyFont="1" applyBorder="1" applyAlignment="1" applyProtection="1">
      <alignment horizontal="justify" vertical="center" wrapText="1"/>
      <protection locked="0"/>
    </xf>
    <xf numFmtId="176" fontId="1" fillId="0" borderId="2" xfId="49" applyNumberFormat="1" applyFont="1" applyBorder="1" applyAlignment="1">
      <alignment horizontal="justify" vertical="center" wrapText="1"/>
    </xf>
    <xf numFmtId="176" fontId="1" fillId="0" borderId="2" xfId="0" applyNumberFormat="1" applyFont="1" applyBorder="1" applyAlignment="1">
      <alignment horizontal="justify" vertical="center" wrapText="1"/>
    </xf>
    <xf numFmtId="10" fontId="1" fillId="0" borderId="0" xfId="0" applyNumberFormat="1" applyFont="1"/>
    <xf numFmtId="0" fontId="7" fillId="0" borderId="0" xfId="0" applyFont="1" applyAlignment="1">
      <alignment horizontal="center" vertical="center" wrapText="1"/>
    </xf>
    <xf numFmtId="0" fontId="2" fillId="0" borderId="2" xfId="0" applyFont="1" applyBorder="1" applyAlignment="1">
      <alignment vertical="center"/>
    </xf>
    <xf numFmtId="0" fontId="8" fillId="0" borderId="0" xfId="0" applyFont="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 name="常规 6" xf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abSelected="1" zoomScale="115" zoomScaleNormal="115" zoomScaleSheetLayoutView="85" workbookViewId="0">
      <pane xSplit="2" ySplit="4" topLeftCell="C10" activePane="bottomRight" state="frozen"/>
      <selection/>
      <selection pane="topRight"/>
      <selection pane="bottomLeft"/>
      <selection pane="bottomRight" activeCell="F12" sqref="F12"/>
    </sheetView>
  </sheetViews>
  <sheetFormatPr defaultColWidth="9" defaultRowHeight="14"/>
  <cols>
    <col min="1" max="1" width="8.06666666666667" style="4" customWidth="1"/>
    <col min="2" max="2" width="8.46666666666667" style="4" customWidth="1"/>
    <col min="3" max="3" width="11.3333333333333" style="5" customWidth="1"/>
    <col min="4" max="4" width="6.26666666666667" style="4" customWidth="1"/>
    <col min="5" max="5" width="21.3333333333333" style="4" customWidth="1"/>
    <col min="6" max="6" width="29.4666666666667" style="4" customWidth="1"/>
    <col min="7" max="7" width="30.6" style="4" customWidth="1"/>
    <col min="8" max="8" width="7.06666666666667" style="6" customWidth="1"/>
    <col min="9" max="9" width="6.73333333333333" style="6" customWidth="1"/>
    <col min="10" max="10" width="41.4" style="7" customWidth="1"/>
    <col min="11" max="16384" width="9" style="4"/>
  </cols>
  <sheetData>
    <row r="1" ht="17.5" spans="1:9">
      <c r="A1" s="8" t="s">
        <v>0</v>
      </c>
      <c r="B1" s="8"/>
      <c r="C1" s="8"/>
      <c r="D1" s="9"/>
      <c r="E1" s="10"/>
      <c r="F1" s="10"/>
      <c r="G1" s="10"/>
      <c r="H1" s="11"/>
      <c r="I1" s="11"/>
    </row>
    <row r="2" ht="28.9" customHeight="1" spans="1:10">
      <c r="A2" s="12" t="s">
        <v>1</v>
      </c>
      <c r="B2" s="12"/>
      <c r="C2" s="12"/>
      <c r="D2" s="12"/>
      <c r="E2" s="12"/>
      <c r="F2" s="12"/>
      <c r="G2" s="12"/>
      <c r="H2" s="13"/>
      <c r="I2" s="13"/>
      <c r="J2" s="4"/>
    </row>
    <row r="3" spans="1:10">
      <c r="A3" s="14" t="s">
        <v>2</v>
      </c>
      <c r="B3" s="14"/>
      <c r="C3" s="15"/>
      <c r="D3" s="15"/>
      <c r="E3" s="14"/>
      <c r="F3" s="14"/>
      <c r="G3" s="14"/>
      <c r="H3" s="13"/>
      <c r="I3" s="13"/>
      <c r="J3" s="4"/>
    </row>
    <row r="4" ht="26" spans="1:10">
      <c r="A4" s="16" t="s">
        <v>3</v>
      </c>
      <c r="B4" s="16" t="s">
        <v>4</v>
      </c>
      <c r="C4" s="16" t="s">
        <v>5</v>
      </c>
      <c r="D4" s="16" t="s">
        <v>6</v>
      </c>
      <c r="E4" s="16" t="s">
        <v>7</v>
      </c>
      <c r="F4" s="16" t="s">
        <v>8</v>
      </c>
      <c r="G4" s="16" t="s">
        <v>9</v>
      </c>
      <c r="H4" s="17" t="s">
        <v>10</v>
      </c>
      <c r="I4" s="17" t="s">
        <v>11</v>
      </c>
      <c r="J4" s="49" t="s">
        <v>12</v>
      </c>
    </row>
    <row r="5" s="1" customFormat="1" ht="105.85" customHeight="1" spans="1:10">
      <c r="A5" s="18" t="s">
        <v>13</v>
      </c>
      <c r="B5" s="18" t="s">
        <v>14</v>
      </c>
      <c r="C5" s="18" t="s">
        <v>15</v>
      </c>
      <c r="D5" s="19">
        <v>2</v>
      </c>
      <c r="E5" s="20" t="s">
        <v>16</v>
      </c>
      <c r="F5" s="20" t="s">
        <v>17</v>
      </c>
      <c r="G5" s="20" t="s">
        <v>18</v>
      </c>
      <c r="H5" s="21">
        <v>2</v>
      </c>
      <c r="I5" s="21">
        <f>D5-H5</f>
        <v>0</v>
      </c>
      <c r="J5" s="50" t="s">
        <v>19</v>
      </c>
    </row>
    <row r="6" s="1" customFormat="1" ht="90.4" customHeight="1" spans="1:10">
      <c r="A6" s="18"/>
      <c r="B6" s="18"/>
      <c r="C6" s="18" t="s">
        <v>20</v>
      </c>
      <c r="D6" s="19">
        <v>3</v>
      </c>
      <c r="E6" s="20" t="s">
        <v>21</v>
      </c>
      <c r="F6" s="22" t="s">
        <v>22</v>
      </c>
      <c r="G6" s="22" t="s">
        <v>23</v>
      </c>
      <c r="H6" s="21">
        <v>3</v>
      </c>
      <c r="I6" s="21">
        <f t="shared" ref="I6:I31" si="0">D6-H6</f>
        <v>0</v>
      </c>
      <c r="J6" s="50" t="s">
        <v>24</v>
      </c>
    </row>
    <row r="7" s="1" customFormat="1" ht="114.85" customHeight="1" spans="1:10">
      <c r="A7" s="18"/>
      <c r="B7" s="23" t="s">
        <v>25</v>
      </c>
      <c r="C7" s="24" t="s">
        <v>26</v>
      </c>
      <c r="D7" s="25">
        <v>3</v>
      </c>
      <c r="E7" s="26" t="s">
        <v>27</v>
      </c>
      <c r="F7" s="27" t="s">
        <v>28</v>
      </c>
      <c r="G7" s="27" t="s">
        <v>29</v>
      </c>
      <c r="H7" s="21">
        <v>3</v>
      </c>
      <c r="I7" s="21">
        <f t="shared" si="0"/>
        <v>0</v>
      </c>
      <c r="J7" s="50" t="s">
        <v>30</v>
      </c>
    </row>
    <row r="8" s="1" customFormat="1" ht="102.4" customHeight="1" spans="1:10">
      <c r="A8" s="18"/>
      <c r="B8" s="18" t="s">
        <v>31</v>
      </c>
      <c r="C8" s="18" t="s">
        <v>32</v>
      </c>
      <c r="D8" s="18">
        <v>4</v>
      </c>
      <c r="E8" s="20" t="s">
        <v>33</v>
      </c>
      <c r="F8" s="28" t="s">
        <v>34</v>
      </c>
      <c r="G8" s="28" t="s">
        <v>35</v>
      </c>
      <c r="H8" s="21">
        <v>3</v>
      </c>
      <c r="I8" s="21">
        <f t="shared" si="0"/>
        <v>1</v>
      </c>
      <c r="J8" s="50" t="s">
        <v>36</v>
      </c>
    </row>
    <row r="9" s="1" customFormat="1" ht="106.05" customHeight="1" spans="1:10">
      <c r="A9" s="18"/>
      <c r="B9" s="18"/>
      <c r="C9" s="18" t="s">
        <v>37</v>
      </c>
      <c r="D9" s="18">
        <v>3</v>
      </c>
      <c r="E9" s="20" t="s">
        <v>38</v>
      </c>
      <c r="F9" s="28" t="s">
        <v>39</v>
      </c>
      <c r="G9" s="28" t="s">
        <v>40</v>
      </c>
      <c r="H9" s="21">
        <v>2</v>
      </c>
      <c r="I9" s="21">
        <f t="shared" si="0"/>
        <v>1</v>
      </c>
      <c r="J9" s="50" t="s">
        <v>41</v>
      </c>
    </row>
    <row r="10" s="2" customFormat="1" ht="129" customHeight="1" spans="1:10">
      <c r="A10" s="23" t="s">
        <v>42</v>
      </c>
      <c r="B10" s="29" t="s">
        <v>43</v>
      </c>
      <c r="C10" s="29" t="s">
        <v>44</v>
      </c>
      <c r="D10" s="30">
        <v>2</v>
      </c>
      <c r="E10" s="20" t="s">
        <v>45</v>
      </c>
      <c r="F10" s="31" t="s">
        <v>46</v>
      </c>
      <c r="G10" s="31" t="s">
        <v>47</v>
      </c>
      <c r="H10" s="21">
        <v>2</v>
      </c>
      <c r="I10" s="21">
        <f t="shared" si="0"/>
        <v>0</v>
      </c>
      <c r="J10" s="50" t="s">
        <v>48</v>
      </c>
    </row>
    <row r="11" s="2" customFormat="1" ht="84" customHeight="1" spans="1:10">
      <c r="A11" s="32"/>
      <c r="B11" s="29"/>
      <c r="C11" s="29" t="s">
        <v>49</v>
      </c>
      <c r="D11" s="30">
        <v>2</v>
      </c>
      <c r="E11" s="20" t="s">
        <v>50</v>
      </c>
      <c r="F11" s="31" t="s">
        <v>51</v>
      </c>
      <c r="G11" s="31" t="s">
        <v>52</v>
      </c>
      <c r="H11" s="21">
        <v>2</v>
      </c>
      <c r="I11" s="21">
        <v>0</v>
      </c>
      <c r="J11" s="51" t="s">
        <v>53</v>
      </c>
    </row>
    <row r="12" s="2" customFormat="1" ht="115.5" customHeight="1" spans="1:10">
      <c r="A12" s="32"/>
      <c r="B12" s="29"/>
      <c r="C12" s="29" t="s">
        <v>54</v>
      </c>
      <c r="D12" s="30">
        <v>2</v>
      </c>
      <c r="E12" s="20" t="s">
        <v>55</v>
      </c>
      <c r="F12" s="28" t="s">
        <v>56</v>
      </c>
      <c r="G12" s="22" t="s">
        <v>57</v>
      </c>
      <c r="H12" s="21">
        <f>D12-I12</f>
        <v>2</v>
      </c>
      <c r="I12" s="21">
        <v>0</v>
      </c>
      <c r="J12" s="51" t="s">
        <v>58</v>
      </c>
    </row>
    <row r="13" s="2" customFormat="1" ht="195" customHeight="1" spans="1:10">
      <c r="A13" s="32"/>
      <c r="B13" s="29"/>
      <c r="C13" s="29" t="s">
        <v>59</v>
      </c>
      <c r="D13" s="30">
        <v>4</v>
      </c>
      <c r="E13" s="20" t="s">
        <v>60</v>
      </c>
      <c r="F13" s="31" t="s">
        <v>61</v>
      </c>
      <c r="G13" s="31" t="s">
        <v>62</v>
      </c>
      <c r="H13" s="21">
        <v>3.5</v>
      </c>
      <c r="I13" s="21">
        <f t="shared" si="0"/>
        <v>0.5</v>
      </c>
      <c r="J13" s="50" t="s">
        <v>63</v>
      </c>
    </row>
    <row r="14" s="1" customFormat="1" ht="132" customHeight="1" spans="1:10">
      <c r="A14" s="32"/>
      <c r="B14" s="23" t="s">
        <v>64</v>
      </c>
      <c r="C14" s="18" t="s">
        <v>65</v>
      </c>
      <c r="D14" s="19">
        <v>2</v>
      </c>
      <c r="E14" s="20" t="s">
        <v>66</v>
      </c>
      <c r="F14" s="22" t="s">
        <v>67</v>
      </c>
      <c r="G14" s="22" t="s">
        <v>68</v>
      </c>
      <c r="H14" s="21">
        <v>2</v>
      </c>
      <c r="I14" s="21">
        <f t="shared" si="0"/>
        <v>0</v>
      </c>
      <c r="J14" s="50" t="s">
        <v>69</v>
      </c>
    </row>
    <row r="15" s="1" customFormat="1" ht="298.05" customHeight="1" spans="1:10">
      <c r="A15" s="32"/>
      <c r="B15" s="32"/>
      <c r="C15" s="18" t="s">
        <v>70</v>
      </c>
      <c r="D15" s="19">
        <v>5</v>
      </c>
      <c r="E15" s="33" t="s">
        <v>71</v>
      </c>
      <c r="F15" s="28" t="s">
        <v>72</v>
      </c>
      <c r="G15" s="28" t="s">
        <v>73</v>
      </c>
      <c r="H15" s="21">
        <v>3.8</v>
      </c>
      <c r="I15" s="21">
        <f t="shared" si="0"/>
        <v>1.2</v>
      </c>
      <c r="J15" s="50" t="s">
        <v>74</v>
      </c>
    </row>
    <row r="16" s="1" customFormat="1" ht="160.15" customHeight="1" spans="1:11">
      <c r="A16" s="34"/>
      <c r="B16" s="34"/>
      <c r="C16" s="35" t="s">
        <v>75</v>
      </c>
      <c r="D16" s="36">
        <v>3</v>
      </c>
      <c r="E16" s="20" t="s">
        <v>76</v>
      </c>
      <c r="F16" s="37" t="s">
        <v>77</v>
      </c>
      <c r="G16" s="37" t="s">
        <v>78</v>
      </c>
      <c r="H16" s="21">
        <v>0</v>
      </c>
      <c r="I16" s="21">
        <f t="shared" si="0"/>
        <v>3</v>
      </c>
      <c r="J16" s="50" t="s">
        <v>79</v>
      </c>
      <c r="K16" s="1">
        <f>13.59/20</f>
        <v>0.6795</v>
      </c>
    </row>
    <row r="17" s="1" customFormat="1" ht="128" customHeight="1" spans="1:10">
      <c r="A17" s="18" t="s">
        <v>80</v>
      </c>
      <c r="B17" s="18" t="s">
        <v>81</v>
      </c>
      <c r="C17" s="18" t="s">
        <v>82</v>
      </c>
      <c r="D17" s="18">
        <v>10</v>
      </c>
      <c r="E17" s="33" t="s">
        <v>83</v>
      </c>
      <c r="F17" s="28" t="s">
        <v>84</v>
      </c>
      <c r="G17" s="28" t="s">
        <v>85</v>
      </c>
      <c r="H17" s="21">
        <v>10</v>
      </c>
      <c r="I17" s="21">
        <f t="shared" si="0"/>
        <v>0</v>
      </c>
      <c r="J17" s="50" t="s">
        <v>86</v>
      </c>
    </row>
    <row r="18" s="1" customFormat="1" ht="90.4" customHeight="1" spans="1:10">
      <c r="A18" s="18"/>
      <c r="B18" s="23" t="s">
        <v>87</v>
      </c>
      <c r="C18" s="18" t="s">
        <v>88</v>
      </c>
      <c r="D18" s="18">
        <v>3</v>
      </c>
      <c r="E18" s="38" t="s">
        <v>89</v>
      </c>
      <c r="F18" s="38" t="s">
        <v>90</v>
      </c>
      <c r="G18" s="38" t="s">
        <v>91</v>
      </c>
      <c r="H18" s="21">
        <v>3</v>
      </c>
      <c r="I18" s="21">
        <f t="shared" si="0"/>
        <v>0</v>
      </c>
      <c r="J18" s="50" t="s">
        <v>92</v>
      </c>
    </row>
    <row r="19" s="1" customFormat="1" ht="90.4" customHeight="1" spans="1:10">
      <c r="A19" s="18"/>
      <c r="B19" s="32"/>
      <c r="C19" s="18" t="s">
        <v>93</v>
      </c>
      <c r="D19" s="18">
        <v>6</v>
      </c>
      <c r="E19" s="20" t="s">
        <v>94</v>
      </c>
      <c r="F19" s="22" t="s">
        <v>95</v>
      </c>
      <c r="G19" s="28" t="s">
        <v>96</v>
      </c>
      <c r="H19" s="21">
        <v>6</v>
      </c>
      <c r="I19" s="21">
        <f t="shared" si="0"/>
        <v>0</v>
      </c>
      <c r="J19" s="50" t="s">
        <v>97</v>
      </c>
    </row>
    <row r="20" s="1" customFormat="1" ht="149" customHeight="1" spans="1:10">
      <c r="A20" s="18"/>
      <c r="B20" s="18" t="s">
        <v>98</v>
      </c>
      <c r="C20" s="18" t="s">
        <v>99</v>
      </c>
      <c r="D20" s="18">
        <v>6</v>
      </c>
      <c r="E20" s="20" t="s">
        <v>100</v>
      </c>
      <c r="F20" s="22" t="s">
        <v>101</v>
      </c>
      <c r="G20" s="28" t="s">
        <v>102</v>
      </c>
      <c r="H20" s="21">
        <v>2</v>
      </c>
      <c r="I20" s="21">
        <f t="shared" si="0"/>
        <v>4</v>
      </c>
      <c r="J20" s="52" t="s">
        <v>103</v>
      </c>
    </row>
    <row r="21" s="1" customFormat="1" ht="132" customHeight="1" spans="1:11">
      <c r="A21" s="18"/>
      <c r="B21" s="18" t="s">
        <v>104</v>
      </c>
      <c r="C21" s="18" t="s">
        <v>105</v>
      </c>
      <c r="D21" s="18">
        <v>5</v>
      </c>
      <c r="E21" s="33" t="s">
        <v>106</v>
      </c>
      <c r="F21" s="28" t="s">
        <v>107</v>
      </c>
      <c r="G21" s="28" t="s">
        <v>108</v>
      </c>
      <c r="H21" s="21">
        <v>4</v>
      </c>
      <c r="I21" s="21">
        <f t="shared" si="0"/>
        <v>1</v>
      </c>
      <c r="J21" s="52" t="s">
        <v>109</v>
      </c>
      <c r="K21" s="53">
        <f>28/30</f>
        <v>0.933333333333333</v>
      </c>
    </row>
    <row r="22" s="1" customFormat="1" ht="91.5" customHeight="1" spans="1:10">
      <c r="A22" s="18" t="s">
        <v>110</v>
      </c>
      <c r="B22" s="23" t="s">
        <v>111</v>
      </c>
      <c r="C22" s="18" t="s">
        <v>112</v>
      </c>
      <c r="D22" s="39">
        <v>3</v>
      </c>
      <c r="E22" s="33" t="s">
        <v>113</v>
      </c>
      <c r="F22" s="28" t="s">
        <v>114</v>
      </c>
      <c r="G22" s="28" t="s">
        <v>115</v>
      </c>
      <c r="H22" s="21">
        <v>3</v>
      </c>
      <c r="I22" s="21">
        <f t="shared" si="0"/>
        <v>0</v>
      </c>
      <c r="J22" s="52" t="s">
        <v>116</v>
      </c>
    </row>
    <row r="23" s="1" customFormat="1" ht="91.5" customHeight="1" spans="1:10">
      <c r="A23" s="18"/>
      <c r="B23" s="34"/>
      <c r="C23" s="18" t="s">
        <v>117</v>
      </c>
      <c r="D23" s="39">
        <v>3</v>
      </c>
      <c r="E23" s="33" t="s">
        <v>118</v>
      </c>
      <c r="F23" s="28" t="s">
        <v>119</v>
      </c>
      <c r="G23" s="28" t="s">
        <v>120</v>
      </c>
      <c r="H23" s="21">
        <v>3</v>
      </c>
      <c r="I23" s="21">
        <f t="shared" si="0"/>
        <v>0</v>
      </c>
      <c r="J23" s="52" t="s">
        <v>121</v>
      </c>
    </row>
    <row r="24" s="1" customFormat="1" ht="114" customHeight="1" spans="1:10">
      <c r="A24" s="18"/>
      <c r="B24" s="18" t="s">
        <v>122</v>
      </c>
      <c r="C24" s="18" t="s">
        <v>123</v>
      </c>
      <c r="D24" s="19">
        <v>2</v>
      </c>
      <c r="E24" s="33" t="s">
        <v>124</v>
      </c>
      <c r="F24" s="28" t="s">
        <v>125</v>
      </c>
      <c r="G24" s="28" t="s">
        <v>126</v>
      </c>
      <c r="H24" s="21">
        <v>1.4</v>
      </c>
      <c r="I24" s="21">
        <f t="shared" si="0"/>
        <v>0.6</v>
      </c>
      <c r="J24" s="52" t="s">
        <v>127</v>
      </c>
    </row>
    <row r="25" s="1" customFormat="1" ht="114" customHeight="1" spans="1:10">
      <c r="A25" s="18"/>
      <c r="B25" s="18"/>
      <c r="C25" s="18" t="s">
        <v>128</v>
      </c>
      <c r="D25" s="19">
        <v>2</v>
      </c>
      <c r="E25" s="33" t="s">
        <v>129</v>
      </c>
      <c r="F25" s="28" t="s">
        <v>130</v>
      </c>
      <c r="G25" s="28" t="s">
        <v>131</v>
      </c>
      <c r="H25" s="21">
        <v>2</v>
      </c>
      <c r="I25" s="21">
        <f t="shared" si="0"/>
        <v>0</v>
      </c>
      <c r="J25" s="52" t="s">
        <v>132</v>
      </c>
    </row>
    <row r="26" s="1" customFormat="1" ht="76.05" customHeight="1" spans="1:10">
      <c r="A26" s="18"/>
      <c r="B26" s="18"/>
      <c r="C26" s="18" t="s">
        <v>133</v>
      </c>
      <c r="D26" s="19">
        <v>2</v>
      </c>
      <c r="E26" s="33" t="s">
        <v>134</v>
      </c>
      <c r="F26" s="28" t="s">
        <v>135</v>
      </c>
      <c r="G26" s="28" t="s">
        <v>136</v>
      </c>
      <c r="H26" s="21">
        <v>0.5</v>
      </c>
      <c r="I26" s="21">
        <f t="shared" si="0"/>
        <v>1.5</v>
      </c>
      <c r="J26" s="52" t="s">
        <v>137</v>
      </c>
    </row>
    <row r="27" s="1" customFormat="1" ht="148.05" customHeight="1" spans="1:10">
      <c r="A27" s="18"/>
      <c r="B27" s="18"/>
      <c r="C27" s="18" t="s">
        <v>138</v>
      </c>
      <c r="D27" s="19">
        <v>5</v>
      </c>
      <c r="E27" s="33" t="s">
        <v>139</v>
      </c>
      <c r="F27" s="28" t="s">
        <v>140</v>
      </c>
      <c r="G27" s="28" t="s">
        <v>141</v>
      </c>
      <c r="H27" s="21">
        <v>2.83</v>
      </c>
      <c r="I27" s="21">
        <f t="shared" si="0"/>
        <v>2.17</v>
      </c>
      <c r="J27" s="52" t="s">
        <v>142</v>
      </c>
    </row>
    <row r="28" s="1" customFormat="1" ht="181.9" customHeight="1" spans="1:10">
      <c r="A28" s="18"/>
      <c r="B28" s="23" t="s">
        <v>143</v>
      </c>
      <c r="C28" s="39" t="s">
        <v>144</v>
      </c>
      <c r="D28" s="40">
        <v>4</v>
      </c>
      <c r="E28" s="31" t="s">
        <v>145</v>
      </c>
      <c r="F28" s="41" t="s">
        <v>146</v>
      </c>
      <c r="G28" s="42" t="s">
        <v>147</v>
      </c>
      <c r="H28" s="21">
        <v>2</v>
      </c>
      <c r="I28" s="21">
        <f t="shared" si="0"/>
        <v>2</v>
      </c>
      <c r="J28" s="52" t="s">
        <v>148</v>
      </c>
    </row>
    <row r="29" s="1" customFormat="1" ht="156" customHeight="1" spans="1:12">
      <c r="A29" s="18"/>
      <c r="B29" s="34"/>
      <c r="C29" s="39" t="s">
        <v>149</v>
      </c>
      <c r="D29" s="43">
        <v>4</v>
      </c>
      <c r="E29" s="44" t="s">
        <v>150</v>
      </c>
      <c r="F29" s="45" t="s">
        <v>151</v>
      </c>
      <c r="G29" s="46" t="s">
        <v>152</v>
      </c>
      <c r="H29" s="21">
        <v>1</v>
      </c>
      <c r="I29" s="21">
        <f t="shared" si="0"/>
        <v>3</v>
      </c>
      <c r="J29" s="52" t="s">
        <v>153</v>
      </c>
      <c r="L29" s="54"/>
    </row>
    <row r="30" s="3" customFormat="1" ht="76.05" customHeight="1" spans="1:10">
      <c r="A30" s="18"/>
      <c r="B30" s="18" t="s">
        <v>154</v>
      </c>
      <c r="C30" s="18" t="s">
        <v>155</v>
      </c>
      <c r="D30" s="19">
        <v>5</v>
      </c>
      <c r="E30" s="33" t="s">
        <v>156</v>
      </c>
      <c r="F30" s="28" t="s">
        <v>157</v>
      </c>
      <c r="G30" s="31" t="s">
        <v>158</v>
      </c>
      <c r="H30" s="21">
        <v>3</v>
      </c>
      <c r="I30" s="21">
        <f t="shared" si="0"/>
        <v>2</v>
      </c>
      <c r="J30" s="52" t="s">
        <v>159</v>
      </c>
    </row>
    <row r="31" ht="72" customHeight="1" spans="1:10">
      <c r="A31" s="18"/>
      <c r="B31" s="18"/>
      <c r="C31" s="18" t="s">
        <v>160</v>
      </c>
      <c r="D31" s="19">
        <v>5</v>
      </c>
      <c r="E31" s="33" t="s">
        <v>161</v>
      </c>
      <c r="F31" s="28" t="s">
        <v>162</v>
      </c>
      <c r="G31" s="31" t="s">
        <v>158</v>
      </c>
      <c r="H31" s="21">
        <v>5</v>
      </c>
      <c r="I31" s="21">
        <f t="shared" si="0"/>
        <v>0</v>
      </c>
      <c r="J31" s="52" t="s">
        <v>163</v>
      </c>
    </row>
    <row r="32" ht="18" customHeight="1" spans="1:10">
      <c r="A32" s="47" t="s">
        <v>164</v>
      </c>
      <c r="B32" s="47"/>
      <c r="C32" s="47"/>
      <c r="D32" s="47">
        <f t="shared" ref="D32:I32" si="1">SUM(D5:D31)</f>
        <v>100</v>
      </c>
      <c r="E32" s="48"/>
      <c r="F32" s="48"/>
      <c r="G32" s="48"/>
      <c r="H32" s="21">
        <f>SUM(H5:H31)</f>
        <v>77.03</v>
      </c>
      <c r="I32" s="21">
        <f t="shared" si="1"/>
        <v>22.97</v>
      </c>
      <c r="J32" s="55"/>
    </row>
    <row r="38" spans="10:10">
      <c r="J38" s="56"/>
    </row>
    <row r="39" spans="10:10">
      <c r="J39" s="56"/>
    </row>
    <row r="40" spans="10:10">
      <c r="J40" s="56"/>
    </row>
    <row r="41" spans="10:10">
      <c r="J41" s="56"/>
    </row>
  </sheetData>
  <mergeCells count="16">
    <mergeCell ref="A1:C1"/>
    <mergeCell ref="A2:G2"/>
    <mergeCell ref="A3:G3"/>
    <mergeCell ref="A5:A9"/>
    <mergeCell ref="A10:A16"/>
    <mergeCell ref="A17:A21"/>
    <mergeCell ref="A22:A31"/>
    <mergeCell ref="B5:B6"/>
    <mergeCell ref="B8:B9"/>
    <mergeCell ref="B10:B13"/>
    <mergeCell ref="B14:B16"/>
    <mergeCell ref="B18:B19"/>
    <mergeCell ref="B22:B23"/>
    <mergeCell ref="B24:B27"/>
    <mergeCell ref="B28:B29"/>
    <mergeCell ref="B30:B31"/>
  </mergeCells>
  <pageMargins left="0.7" right="0.7" top="0.75" bottom="0.75" header="0.3" footer="0.3"/>
  <pageSetup paperSize="9" scale="3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专债项目绩效评价指标体系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时生</cp:lastModifiedBy>
  <dcterms:created xsi:type="dcterms:W3CDTF">2022-11-02T03:53:00Z</dcterms:created>
  <dcterms:modified xsi:type="dcterms:W3CDTF">2023-10-15T09:05:55Z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952F87BD1453472D91D6E9B7AC241F9D</vt:lpwstr>
  </property>
  <property fmtid="{D5CDD505-2E9C-101B-9397-08002B2CF9AE}" pid="3" name="KSOProductBuildVer">
    <vt:lpwstr>2052-12.1.0.15398</vt:lpwstr>
  </property>
</Properties>
</file>