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<sst xmlns="http://schemas.openxmlformats.org/spreadsheetml/2006/main" count="46" uniqueCount="29">
  <si>
    <r>
      <t>2019</t>
    </r>
    <r>
      <rPr>
        <sz val="16"/>
        <rFont val="方正小标宋_GBK"/>
        <family val="4"/>
        <charset val="134"/>
      </rPr>
      <t>年玉溪市发放老年人保健（长寿）补助情况统计表</t>
    </r>
  </si>
  <si>
    <t xml:space="preserve">填报单位：      </t>
  </si>
  <si>
    <t xml:space="preserve">    
  项目      
单位                         </t>
  </si>
  <si>
    <t>70-79周岁</t>
  </si>
  <si>
    <t>80-89周岁</t>
  </si>
  <si>
    <t>90-99周岁</t>
  </si>
  <si>
    <t>100周岁及以上</t>
  </si>
  <si>
    <t>合  计</t>
  </si>
  <si>
    <t>空巢老人</t>
  </si>
  <si>
    <t>失能老人</t>
  </si>
  <si>
    <t>三无老人</t>
  </si>
  <si>
    <t>五保老人</t>
  </si>
  <si>
    <t>人数(人次)</t>
  </si>
  <si>
    <t>发放标准(元/月/人)</t>
  </si>
  <si>
    <t>小计金额(元)</t>
  </si>
  <si>
    <t>70岁以上人数(人次)</t>
  </si>
  <si>
    <t>合计
金额（元）</t>
  </si>
  <si>
    <t>80岁以上人数(人次)</t>
  </si>
  <si>
    <t>补助资金(元)</t>
  </si>
  <si>
    <t>红塔区</t>
  </si>
  <si>
    <t>江川区</t>
  </si>
  <si>
    <t>澄江县</t>
  </si>
  <si>
    <t>通海县</t>
  </si>
  <si>
    <t>华宁县</t>
  </si>
  <si>
    <t>易门县</t>
  </si>
  <si>
    <t>峨山县</t>
  </si>
  <si>
    <t>新平县</t>
  </si>
  <si>
    <t>元江县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</si>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</sst>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name val="方正仿宋_GBK"/>
      <family val="4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32" borderId="13" applyNumberFormat="0" applyAlignment="0" applyProtection="0">
      <alignment vertical="center"/>
    </xf>
    <xf numFmtId="0" fontId="31" fillId="32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</xdr:colOff>
      <xdr:row>2</xdr:row>
      <xdr:rowOff>5080</xdr:rowOff>
    </xdr:from>
    <xdr:to>
      <xdr:col>0</xdr:col>
      <xdr:colOff>579755</xdr:colOff>
      <xdr:row>3</xdr:row>
      <xdr:rowOff>180340</xdr:rowOff>
    </xdr:to>
    <xdr:sp>
      <xdr:nvSpPr>
        <xdr:cNvPr id="2" name="Line 4"/>
        <xdr:cNvSpPr/>
      </xdr:nvSpPr>
      <xdr:spPr>
        <a:xfrm>
          <a:off x="1270" y="868680"/>
          <a:ext cx="578485" cy="48006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workbookViewId="0">
      <selection activeCell="A1" sqref="A1:Y1"/>
    </sheetView>
  </sheetViews>
  <sheetFormatPr defaultColWidth="9" defaultRowHeight="14.25"/>
  <cols>
    <col min="1" max="16384" width="9" style="1"/>
  </cols>
  <sheetData>
    <row r="1" s="1" customFormat="1" ht="38" customHeight="1" spans="1:25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3"/>
      <c r="T1" s="3"/>
      <c r="U1" s="3"/>
      <c r="V1" s="3"/>
      <c r="W1" s="3"/>
      <c r="X1" s="3"/>
      <c r="Y1" s="3"/>
    </row>
    <row r="2" s="1" customFormat="1" ht="30" customHeight="1" spans="1:25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"/>
      <c r="S2" s="5"/>
      <c r="T2" s="5"/>
      <c r="U2" s="5"/>
      <c r="V2" s="5"/>
      <c r="W2" s="5"/>
      <c r="X2" s="5"/>
      <c r="Y2" s="5"/>
    </row>
    <row r="3" s="1" customFormat="1" ht="24" customHeight="1" spans="1:25">
      <c r="A3" s="8" t="s">
        <v>2</v>
      </c>
      <c r="B3" s="9" t="s">
        <v>3</v>
      </c>
      <c r="C3" s="9"/>
      <c r="D3" s="9"/>
      <c r="E3" s="10" t="s">
        <v>4</v>
      </c>
      <c r="F3" s="10"/>
      <c r="G3" s="10"/>
      <c r="H3" s="10" t="s">
        <v>5</v>
      </c>
      <c r="I3" s="10"/>
      <c r="J3" s="10"/>
      <c r="K3" s="10" t="s">
        <v>6</v>
      </c>
      <c r="L3" s="10"/>
      <c r="M3" s="10"/>
      <c r="N3" s="10" t="s">
        <v>7</v>
      </c>
      <c r="O3" s="20"/>
      <c r="P3" s="20"/>
      <c r="Q3" s="20"/>
      <c r="R3" s="27" t="s">
        <v>8</v>
      </c>
      <c r="S3" s="27"/>
      <c r="T3" s="27" t="s">
        <v>9</v>
      </c>
      <c r="U3" s="27"/>
      <c r="V3" s="27" t="s">
        <v>10</v>
      </c>
      <c r="W3" s="27"/>
      <c r="X3" s="27" t="s">
        <v>11</v>
      </c>
      <c r="Y3" s="27"/>
    </row>
    <row r="4" s="1" customFormat="1" ht="65" customHeight="1" spans="1:25">
      <c r="A4" s="8"/>
      <c r="B4" s="11" t="s">
        <v>12</v>
      </c>
      <c r="C4" s="12" t="s">
        <v>13</v>
      </c>
      <c r="D4" s="13" t="s">
        <v>14</v>
      </c>
      <c r="E4" s="11" t="s">
        <v>12</v>
      </c>
      <c r="F4" s="12" t="s">
        <v>13</v>
      </c>
      <c r="G4" s="13" t="s">
        <v>14</v>
      </c>
      <c r="H4" s="11" t="s">
        <v>12</v>
      </c>
      <c r="I4" s="12" t="s">
        <v>13</v>
      </c>
      <c r="J4" s="13" t="s">
        <v>14</v>
      </c>
      <c r="K4" s="11" t="s">
        <v>12</v>
      </c>
      <c r="L4" s="12" t="s">
        <v>13</v>
      </c>
      <c r="M4" s="13" t="s">
        <v>14</v>
      </c>
      <c r="N4" s="21" t="s">
        <v>15</v>
      </c>
      <c r="O4" s="13" t="s">
        <v>16</v>
      </c>
      <c r="P4" s="11" t="s">
        <v>17</v>
      </c>
      <c r="Q4" s="13" t="s">
        <v>16</v>
      </c>
      <c r="R4" s="11" t="s">
        <v>12</v>
      </c>
      <c r="S4" s="13" t="s">
        <v>18</v>
      </c>
      <c r="T4" s="11" t="s">
        <v>12</v>
      </c>
      <c r="U4" s="13" t="s">
        <v>18</v>
      </c>
      <c r="V4" s="11" t="s">
        <v>12</v>
      </c>
      <c r="W4" s="13" t="s">
        <v>18</v>
      </c>
      <c r="X4" s="11" t="s">
        <v>12</v>
      </c>
      <c r="Y4" s="13" t="s">
        <v>18</v>
      </c>
    </row>
    <row r="5" s="1" customFormat="1" ht="30" customHeight="1" spans="1:25">
      <c r="A5" s="14" t="s">
        <v>19</v>
      </c>
      <c r="B5" s="15">
        <v>232902</v>
      </c>
      <c r="C5" s="15">
        <v>20</v>
      </c>
      <c r="D5" s="15">
        <v>4658040</v>
      </c>
      <c r="E5" s="15">
        <v>122326</v>
      </c>
      <c r="F5" s="16">
        <v>50</v>
      </c>
      <c r="G5" s="15">
        <v>6116300</v>
      </c>
      <c r="H5" s="15">
        <v>13874</v>
      </c>
      <c r="I5" s="16">
        <v>100</v>
      </c>
      <c r="J5" s="15">
        <v>1387400</v>
      </c>
      <c r="K5" s="15">
        <v>137</v>
      </c>
      <c r="L5" s="15">
        <v>600</v>
      </c>
      <c r="M5" s="15">
        <v>82200</v>
      </c>
      <c r="N5" s="22">
        <f t="shared" ref="N5:N13" si="0">B5+E5+H5+K5</f>
        <v>369239</v>
      </c>
      <c r="O5" s="23">
        <f t="shared" ref="O5:O13" si="1">D5+G5+J5+M5</f>
        <v>12243940</v>
      </c>
      <c r="P5" s="23">
        <f t="shared" ref="P5:P13" si="2">E5+H5+K5</f>
        <v>136337</v>
      </c>
      <c r="Q5" s="23">
        <f t="shared" ref="Q5:Q13" si="3">G5+J5+M5</f>
        <v>7585900</v>
      </c>
      <c r="R5" s="15">
        <v>1856</v>
      </c>
      <c r="S5" s="15">
        <v>113860</v>
      </c>
      <c r="T5" s="15">
        <v>10901</v>
      </c>
      <c r="U5" s="15">
        <v>774510</v>
      </c>
      <c r="V5" s="15">
        <v>24</v>
      </c>
      <c r="W5" s="15">
        <v>480</v>
      </c>
      <c r="X5" s="15">
        <v>1105</v>
      </c>
      <c r="Y5" s="15">
        <v>186614</v>
      </c>
    </row>
    <row r="6" s="1" customFormat="1" ht="30" customHeight="1" spans="1:25">
      <c r="A6" s="17" t="s">
        <v>20</v>
      </c>
      <c r="B6" s="15">
        <v>0</v>
      </c>
      <c r="C6" s="15">
        <v>0</v>
      </c>
      <c r="D6" s="15">
        <v>0</v>
      </c>
      <c r="E6" s="15">
        <v>68315</v>
      </c>
      <c r="F6" s="15">
        <v>50</v>
      </c>
      <c r="G6" s="15">
        <v>3415700</v>
      </c>
      <c r="H6" s="15">
        <v>7402</v>
      </c>
      <c r="I6" s="15">
        <v>100</v>
      </c>
      <c r="J6" s="15">
        <v>740200</v>
      </c>
      <c r="K6" s="15">
        <v>55</v>
      </c>
      <c r="L6" s="15">
        <v>300</v>
      </c>
      <c r="M6" s="15">
        <f>L6*K6</f>
        <v>16500</v>
      </c>
      <c r="N6" s="24">
        <f t="shared" si="0"/>
        <v>75772</v>
      </c>
      <c r="O6" s="24">
        <f t="shared" si="1"/>
        <v>4172400</v>
      </c>
      <c r="P6" s="23">
        <f t="shared" si="2"/>
        <v>75772</v>
      </c>
      <c r="Q6" s="23">
        <f t="shared" si="3"/>
        <v>4172400</v>
      </c>
      <c r="R6" s="28"/>
      <c r="S6" s="28"/>
      <c r="T6" s="28"/>
      <c r="U6" s="28"/>
      <c r="V6" s="28"/>
      <c r="W6" s="28"/>
      <c r="X6" s="28"/>
      <c r="Y6" s="28"/>
    </row>
    <row r="7" s="1" customFormat="1" ht="30" customHeight="1" spans="1:25">
      <c r="A7" s="18" t="s">
        <v>21</v>
      </c>
      <c r="B7" s="19">
        <v>0</v>
      </c>
      <c r="C7" s="19">
        <v>0</v>
      </c>
      <c r="D7" s="19">
        <v>0</v>
      </c>
      <c r="E7" s="16">
        <v>42169</v>
      </c>
      <c r="F7" s="16">
        <v>50</v>
      </c>
      <c r="G7" s="16">
        <v>2114800</v>
      </c>
      <c r="H7" s="16">
        <v>4991</v>
      </c>
      <c r="I7" s="16">
        <v>100</v>
      </c>
      <c r="J7" s="16">
        <v>501600</v>
      </c>
      <c r="K7" s="25">
        <v>69</v>
      </c>
      <c r="L7" s="16">
        <v>300</v>
      </c>
      <c r="M7" s="25">
        <v>20700</v>
      </c>
      <c r="N7" s="22">
        <f t="shared" si="0"/>
        <v>47229</v>
      </c>
      <c r="O7" s="23">
        <f t="shared" si="1"/>
        <v>2637100</v>
      </c>
      <c r="P7" s="23">
        <f t="shared" si="2"/>
        <v>47229</v>
      </c>
      <c r="Q7" s="23">
        <f t="shared" si="3"/>
        <v>2637100</v>
      </c>
      <c r="R7" s="28">
        <v>169</v>
      </c>
      <c r="S7" s="28">
        <v>9200</v>
      </c>
      <c r="T7" s="28">
        <v>826</v>
      </c>
      <c r="U7" s="28">
        <v>37660</v>
      </c>
      <c r="V7" s="28">
        <v>81</v>
      </c>
      <c r="W7" s="28">
        <v>4000</v>
      </c>
      <c r="X7" s="28">
        <v>98</v>
      </c>
      <c r="Y7" s="28">
        <v>20316</v>
      </c>
    </row>
    <row r="8" s="1" customFormat="1" ht="30" customHeight="1" spans="1:25">
      <c r="A8" s="17" t="s">
        <v>22</v>
      </c>
      <c r="B8" s="15">
        <v>0</v>
      </c>
      <c r="C8" s="15">
        <v>0</v>
      </c>
      <c r="D8" s="16">
        <v>0</v>
      </c>
      <c r="E8" s="16">
        <v>80307</v>
      </c>
      <c r="F8" s="16">
        <v>50</v>
      </c>
      <c r="G8" s="16">
        <v>4015350</v>
      </c>
      <c r="H8" s="16">
        <v>9058</v>
      </c>
      <c r="I8" s="16">
        <v>100</v>
      </c>
      <c r="J8" s="16">
        <v>905800</v>
      </c>
      <c r="K8" s="16">
        <v>94</v>
      </c>
      <c r="L8" s="16">
        <v>300</v>
      </c>
      <c r="M8" s="16">
        <v>28200</v>
      </c>
      <c r="N8" s="22">
        <f t="shared" si="0"/>
        <v>89459</v>
      </c>
      <c r="O8" s="23">
        <f t="shared" si="1"/>
        <v>4949350</v>
      </c>
      <c r="P8" s="23">
        <f t="shared" si="2"/>
        <v>89459</v>
      </c>
      <c r="Q8" s="23">
        <f t="shared" si="3"/>
        <v>4949350</v>
      </c>
      <c r="R8" s="28"/>
      <c r="S8" s="28"/>
      <c r="T8" s="28"/>
      <c r="U8" s="28"/>
      <c r="V8" s="28"/>
      <c r="W8" s="28"/>
      <c r="X8" s="28"/>
      <c r="Y8" s="28"/>
    </row>
    <row r="9" s="1" customFormat="1" ht="30" customHeight="1" spans="1:25">
      <c r="A9" s="18" t="s">
        <v>23</v>
      </c>
      <c r="B9" s="19">
        <v>0</v>
      </c>
      <c r="C9" s="19">
        <v>0</v>
      </c>
      <c r="D9" s="16">
        <v>0</v>
      </c>
      <c r="E9" s="16">
        <v>46461</v>
      </c>
      <c r="F9" s="16">
        <v>50</v>
      </c>
      <c r="G9" s="16">
        <v>2323150</v>
      </c>
      <c r="H9" s="16">
        <v>4319</v>
      </c>
      <c r="I9" s="16">
        <v>100</v>
      </c>
      <c r="J9" s="16">
        <v>431900</v>
      </c>
      <c r="K9" s="16">
        <v>45</v>
      </c>
      <c r="L9" s="16">
        <v>300</v>
      </c>
      <c r="M9" s="16">
        <v>13500</v>
      </c>
      <c r="N9" s="22">
        <f t="shared" si="0"/>
        <v>50825</v>
      </c>
      <c r="O9" s="23">
        <f t="shared" si="1"/>
        <v>2768550</v>
      </c>
      <c r="P9" s="23">
        <f t="shared" si="2"/>
        <v>50825</v>
      </c>
      <c r="Q9" s="23">
        <f t="shared" si="3"/>
        <v>2768550</v>
      </c>
      <c r="R9" s="29">
        <v>964</v>
      </c>
      <c r="S9" s="29">
        <v>80200</v>
      </c>
      <c r="T9" s="29">
        <v>2513</v>
      </c>
      <c r="U9" s="29">
        <v>253950</v>
      </c>
      <c r="V9" s="29">
        <v>900</v>
      </c>
      <c r="W9" s="29">
        <v>135000</v>
      </c>
      <c r="X9" s="30">
        <v>1150</v>
      </c>
      <c r="Y9" s="30">
        <v>140375</v>
      </c>
    </row>
    <row r="10" s="1" customFormat="1" ht="30" customHeight="1" spans="1:25">
      <c r="A10" s="17" t="s">
        <v>24</v>
      </c>
      <c r="B10" s="15">
        <v>0</v>
      </c>
      <c r="C10" s="15">
        <v>0</v>
      </c>
      <c r="D10" s="15">
        <v>0</v>
      </c>
      <c r="E10" s="15">
        <v>41880</v>
      </c>
      <c r="F10" s="15">
        <v>50</v>
      </c>
      <c r="G10" s="15">
        <v>2094000</v>
      </c>
      <c r="H10" s="16">
        <v>4033</v>
      </c>
      <c r="I10" s="16">
        <v>100</v>
      </c>
      <c r="J10" s="16">
        <v>403300</v>
      </c>
      <c r="K10" s="16">
        <v>11</v>
      </c>
      <c r="L10" s="16">
        <v>300</v>
      </c>
      <c r="M10" s="16">
        <v>3300</v>
      </c>
      <c r="N10" s="22">
        <f t="shared" si="0"/>
        <v>45924</v>
      </c>
      <c r="O10" s="23">
        <f t="shared" si="1"/>
        <v>2500600</v>
      </c>
      <c r="P10" s="23">
        <f t="shared" si="2"/>
        <v>45924</v>
      </c>
      <c r="Q10" s="23">
        <f t="shared" si="3"/>
        <v>2500600</v>
      </c>
      <c r="R10" s="28">
        <v>1880</v>
      </c>
      <c r="S10" s="28">
        <v>123400</v>
      </c>
      <c r="T10" s="28">
        <v>1388</v>
      </c>
      <c r="U10" s="28">
        <v>9000</v>
      </c>
      <c r="V10" s="28">
        <v>56</v>
      </c>
      <c r="W10" s="28">
        <v>4000</v>
      </c>
      <c r="X10" s="28">
        <v>192</v>
      </c>
      <c r="Y10" s="28">
        <v>11000</v>
      </c>
    </row>
    <row r="11" s="1" customFormat="1" ht="30" customHeight="1" spans="1:25">
      <c r="A11" s="17" t="s">
        <v>25</v>
      </c>
      <c r="B11" s="15">
        <v>9182</v>
      </c>
      <c r="C11" s="15">
        <v>0</v>
      </c>
      <c r="D11" s="15">
        <v>0</v>
      </c>
      <c r="E11" s="15">
        <v>41776</v>
      </c>
      <c r="F11" s="15">
        <v>50</v>
      </c>
      <c r="G11" s="15">
        <v>2088800</v>
      </c>
      <c r="H11" s="15">
        <v>5501</v>
      </c>
      <c r="I11" s="15">
        <v>100</v>
      </c>
      <c r="J11" s="15">
        <v>550100</v>
      </c>
      <c r="K11" s="15">
        <v>17</v>
      </c>
      <c r="L11" s="15">
        <v>300</v>
      </c>
      <c r="M11" s="15">
        <v>5100</v>
      </c>
      <c r="N11" s="22">
        <f t="shared" si="0"/>
        <v>56476</v>
      </c>
      <c r="O11" s="23">
        <f t="shared" si="1"/>
        <v>2644000</v>
      </c>
      <c r="P11" s="23">
        <f t="shared" si="2"/>
        <v>47294</v>
      </c>
      <c r="Q11" s="23">
        <f t="shared" si="3"/>
        <v>2644000</v>
      </c>
      <c r="R11" s="15">
        <v>3075</v>
      </c>
      <c r="S11" s="15">
        <v>232250</v>
      </c>
      <c r="T11" s="15">
        <v>7716</v>
      </c>
      <c r="U11" s="15">
        <v>494750</v>
      </c>
      <c r="V11" s="15">
        <v>60</v>
      </c>
      <c r="W11" s="15">
        <v>4000</v>
      </c>
      <c r="X11" s="15">
        <v>239</v>
      </c>
      <c r="Y11" s="15">
        <v>14650</v>
      </c>
    </row>
    <row r="12" s="1" customFormat="1" ht="30" customHeight="1" spans="1:25">
      <c r="A12" s="17" t="s">
        <v>26</v>
      </c>
      <c r="B12" s="15">
        <v>36254</v>
      </c>
      <c r="C12" s="15">
        <v>50</v>
      </c>
      <c r="D12" s="15">
        <v>1812700</v>
      </c>
      <c r="E12" s="15">
        <v>59021</v>
      </c>
      <c r="F12" s="15">
        <v>50</v>
      </c>
      <c r="G12" s="15">
        <v>2951050</v>
      </c>
      <c r="H12" s="15">
        <v>5287</v>
      </c>
      <c r="I12" s="15">
        <v>100</v>
      </c>
      <c r="J12" s="15">
        <v>528700</v>
      </c>
      <c r="K12" s="15">
        <v>56</v>
      </c>
      <c r="L12" s="15">
        <v>300</v>
      </c>
      <c r="M12" s="15">
        <v>16800</v>
      </c>
      <c r="N12" s="22">
        <f t="shared" si="0"/>
        <v>100618</v>
      </c>
      <c r="O12" s="23">
        <f t="shared" si="1"/>
        <v>5309250</v>
      </c>
      <c r="P12" s="23">
        <f t="shared" si="2"/>
        <v>64364</v>
      </c>
      <c r="Q12" s="23">
        <f t="shared" si="3"/>
        <v>3496550</v>
      </c>
      <c r="R12" s="15">
        <v>1668</v>
      </c>
      <c r="S12" s="15">
        <v>116900</v>
      </c>
      <c r="T12" s="15">
        <v>6023</v>
      </c>
      <c r="U12" s="15">
        <v>441450</v>
      </c>
      <c r="V12" s="15">
        <v>205</v>
      </c>
      <c r="W12" s="15">
        <v>22200</v>
      </c>
      <c r="X12" s="15">
        <v>1656</v>
      </c>
      <c r="Y12" s="15">
        <v>476737</v>
      </c>
    </row>
    <row r="13" s="1" customFormat="1" ht="30" customHeight="1" spans="1:25">
      <c r="A13" s="17" t="s">
        <v>27</v>
      </c>
      <c r="B13" s="15">
        <v>0</v>
      </c>
      <c r="C13" s="15">
        <v>0</v>
      </c>
      <c r="D13" s="15">
        <v>0</v>
      </c>
      <c r="E13" s="15">
        <v>39088</v>
      </c>
      <c r="F13" s="16">
        <v>50</v>
      </c>
      <c r="G13" s="16">
        <v>1954400</v>
      </c>
      <c r="H13" s="16">
        <v>4289</v>
      </c>
      <c r="I13" s="16">
        <v>100</v>
      </c>
      <c r="J13" s="16">
        <v>428900</v>
      </c>
      <c r="K13" s="16">
        <v>92</v>
      </c>
      <c r="L13" s="16">
        <v>300</v>
      </c>
      <c r="M13" s="16">
        <v>27600</v>
      </c>
      <c r="N13" s="22">
        <f t="shared" si="0"/>
        <v>43469</v>
      </c>
      <c r="O13" s="23">
        <f t="shared" si="1"/>
        <v>2410900</v>
      </c>
      <c r="P13" s="23">
        <f t="shared" si="2"/>
        <v>43469</v>
      </c>
      <c r="Q13" s="23">
        <f t="shared" si="3"/>
        <v>2410900</v>
      </c>
      <c r="R13" s="15">
        <v>161</v>
      </c>
      <c r="S13" s="15">
        <v>10700</v>
      </c>
      <c r="T13" s="15">
        <v>428</v>
      </c>
      <c r="U13" s="15">
        <v>21400</v>
      </c>
      <c r="V13" s="15">
        <v>17</v>
      </c>
      <c r="W13" s="15">
        <v>850</v>
      </c>
      <c r="X13" s="15">
        <v>611</v>
      </c>
      <c r="Y13" s="15">
        <v>30550</v>
      </c>
    </row>
    <row r="14" s="1" customFormat="1" ht="30" customHeight="1" spans="1:25">
      <c r="A14" s="17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26"/>
      <c r="O14" s="26"/>
      <c r="P14" s="26"/>
      <c r="Q14" s="26"/>
      <c r="R14" s="31"/>
      <c r="S14" s="31"/>
      <c r="T14" s="31"/>
      <c r="U14" s="31"/>
      <c r="V14" s="31"/>
      <c r="W14" s="31"/>
      <c r="X14" s="31"/>
      <c r="Y14" s="31"/>
    </row>
    <row r="15" s="1" customFormat="1" ht="30" customHeight="1" spans="1:25">
      <c r="A15" s="9" t="s">
        <v>28</v>
      </c>
      <c r="B15" s="15">
        <f t="shared" ref="B15:H15" si="4">SUM(B5:B14)</f>
        <v>278338</v>
      </c>
      <c r="C15" s="15">
        <f>SUM(C5:C14)/2</f>
        <v>35</v>
      </c>
      <c r="D15" s="15">
        <f t="shared" si="4"/>
        <v>6470740</v>
      </c>
      <c r="E15" s="15">
        <f t="shared" si="4"/>
        <v>541343</v>
      </c>
      <c r="F15" s="15">
        <f>SUM(F5:F14)/9</f>
        <v>50</v>
      </c>
      <c r="G15" s="15">
        <f t="shared" si="4"/>
        <v>27073550</v>
      </c>
      <c r="H15" s="15">
        <f t="shared" si="4"/>
        <v>58754</v>
      </c>
      <c r="I15" s="15">
        <f>SUM(I5:I14)/9</f>
        <v>100</v>
      </c>
      <c r="J15" s="15">
        <f t="shared" ref="J15:Y15" si="5">SUM(J5:J14)</f>
        <v>5877900</v>
      </c>
      <c r="K15" s="15">
        <f t="shared" si="5"/>
        <v>576</v>
      </c>
      <c r="L15" s="15">
        <f>SUM(L5:L14)/9</f>
        <v>333.333333333333</v>
      </c>
      <c r="M15" s="15">
        <f t="shared" si="5"/>
        <v>213900</v>
      </c>
      <c r="N15" s="24">
        <f t="shared" si="5"/>
        <v>879011</v>
      </c>
      <c r="O15" s="24">
        <f t="shared" si="5"/>
        <v>39636090</v>
      </c>
      <c r="P15" s="24">
        <f t="shared" si="5"/>
        <v>600673</v>
      </c>
      <c r="Q15" s="24">
        <f t="shared" si="5"/>
        <v>33165350</v>
      </c>
      <c r="R15" s="15">
        <f t="shared" si="5"/>
        <v>9773</v>
      </c>
      <c r="S15" s="15">
        <f t="shared" si="5"/>
        <v>686510</v>
      </c>
      <c r="T15" s="15">
        <f t="shared" si="5"/>
        <v>29795</v>
      </c>
      <c r="U15" s="15">
        <f t="shared" si="5"/>
        <v>2032720</v>
      </c>
      <c r="V15" s="15">
        <f t="shared" si="5"/>
        <v>1343</v>
      </c>
      <c r="W15" s="15">
        <f t="shared" si="5"/>
        <v>170530</v>
      </c>
      <c r="X15" s="15">
        <f t="shared" si="5"/>
        <v>5051</v>
      </c>
      <c r="Y15" s="15">
        <f t="shared" si="5"/>
        <v>880242</v>
      </c>
    </row>
    <row r="16" s="1" customFormat="1" ht="15" spans="1: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</sheetData>
  <mergeCells count="13">
    <mergeCell ref="A1:Y1"/>
    <mergeCell ref="A2:Y2"/>
    <mergeCell ref="B3:D3"/>
    <mergeCell ref="E3:G3"/>
    <mergeCell ref="H3:J3"/>
    <mergeCell ref="K3:M3"/>
    <mergeCell ref="N3:Q3"/>
    <mergeCell ref="R3:S3"/>
    <mergeCell ref="T3:U3"/>
    <mergeCell ref="V3:W3"/>
    <mergeCell ref="X3:Y3"/>
    <mergeCell ref="A16:Y16"/>
    <mergeCell ref="A3:A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2020-11-23T09:04:13Z</dcterms:created>
  <dcterms:modified xsi:type="dcterms:W3CDTF">2020-11-23T09:04:38Z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