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<sst xmlns="http://schemas.openxmlformats.org/spreadsheetml/2006/main" count="24">
  <si>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t>玉溪市（全辖）12月份排污费收入及解缴对帐单</t>
  </si>
  <si>
    <t>填报单位：玉溪市环境监察支队</t>
  </si>
  <si>
    <t xml:space="preserve">                    2012-2-6</t>
  </si>
  <si>
    <t>单位：元</t>
  </si>
  <si>
    <t>收入单位</t>
  </si>
  <si>
    <t>本月收入</t>
  </si>
  <si>
    <t>累计收入</t>
  </si>
  <si>
    <t xml:space="preserve"> 本月缴中央10%</t>
  </si>
  <si>
    <t xml:space="preserve"> 本月缴省级20%</t>
  </si>
  <si>
    <t xml:space="preserve"> 本月缴市级30%</t>
  </si>
  <si>
    <t>本月缴县区级40%</t>
  </si>
  <si>
    <t>累计缴库</t>
  </si>
  <si>
    <t>支队</t>
  </si>
  <si>
    <t>红塔区</t>
  </si>
  <si>
    <t>江川县</t>
  </si>
  <si>
    <t>澄江县</t>
  </si>
  <si>
    <t>华宁县</t>
  </si>
  <si>
    <t>通海县</t>
  </si>
  <si>
    <t>峨山县</t>
  </si>
  <si>
    <t>新平县</t>
  </si>
  <si>
    <t>易门县</t>
  </si>
  <si>
    <t>元江县</t>
  </si>
  <si>
    <t>合  计</t>
  </si>
  <si>
    <t>备注：澄江县2017年12月5日中国建设银行澄江支行划入排污费收入资金29202.00元，并提入纸质票据，预算科目103043508，级次为共享，比例为中央10%、省级20%、市级30%、县级40%。由于县国库操作员失误，将收入级次“共享”录为“县级”，导致该笔收入未按级次比例解缴，造成本月中央级收入减少2920.20元，省级收入减少5840.40元，市级收入减少8760.60元，县级收入增加17521.20元。故该笔排污费收入资金29202.00元在本对账单中只在澄江县本月缴县级一栏数据中反映，此失误国库澄江县支库将于2018年1月按正确级次进行更正处理，特此备注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</si>
</sst>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4"/>
      <color rgb="FF000000"/>
      <name val="黑体"/>
      <charset val="134"/>
    </font>
    <font>
      <sz val="14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3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5"/>
  <sheetViews>
    <sheetView tabSelected="1" workbookViewId="0">
      <selection activeCell="K15" sqref="K15"/>
    </sheetView>
  </sheetViews>
  <sheetFormatPr defaultColWidth="9" defaultRowHeight="13.5" outlineLevelCol="7"/>
  <cols>
    <col min="1" max="1" width="11.875" customWidth="1"/>
    <col min="2" max="2" width="18.5" customWidth="1"/>
    <col min="3" max="3" width="19.125" customWidth="1"/>
    <col min="4" max="4" width="19.25" customWidth="1"/>
    <col min="5" max="5" width="17.875" customWidth="1"/>
    <col min="6" max="6" width="16" customWidth="1"/>
    <col min="7" max="7" width="13.125" customWidth="1"/>
    <col min="8" max="8" width="17.37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3"/>
      <c r="E2" s="4" t="s">
        <v>2</v>
      </c>
      <c r="F2" s="5">
        <v>43110</v>
      </c>
      <c r="G2" s="6"/>
      <c r="H2" s="7" t="s">
        <v>3</v>
      </c>
    </row>
    <row r="3" ht="37.5" spans="1:8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</row>
    <row r="4" ht="27" customHeight="1" spans="1:8">
      <c r="A4" s="11" t="s">
        <v>12</v>
      </c>
      <c r="B4" s="12">
        <v>89677</v>
      </c>
      <c r="C4" s="12">
        <v>1192853.7</v>
      </c>
      <c r="D4" s="12">
        <f t="shared" ref="D4:D6" si="0">B4*0.1</f>
        <v>8967.7</v>
      </c>
      <c r="E4" s="12">
        <f t="shared" ref="E4:E6" si="1">B4*0.2</f>
        <v>17935.4</v>
      </c>
      <c r="F4" s="12">
        <f>B4*0.7</f>
        <v>62773.9</v>
      </c>
      <c r="G4" s="12"/>
      <c r="H4" s="12">
        <f t="shared" ref="H4:H13" si="2">C4</f>
        <v>1192853.7</v>
      </c>
    </row>
    <row r="5" ht="27" customHeight="1" spans="1:8">
      <c r="A5" s="11" t="s">
        <v>13</v>
      </c>
      <c r="B5" s="12">
        <v>0</v>
      </c>
      <c r="C5" s="12">
        <v>7045286.8</v>
      </c>
      <c r="D5" s="12">
        <f t="shared" si="0"/>
        <v>0</v>
      </c>
      <c r="E5" s="12">
        <f t="shared" si="1"/>
        <v>0</v>
      </c>
      <c r="F5" s="12">
        <f t="shared" ref="F5:F13" si="3">B5*0.3</f>
        <v>0</v>
      </c>
      <c r="G5" s="12">
        <f t="shared" ref="G5:G13" si="4">B5*0.4</f>
        <v>0</v>
      </c>
      <c r="H5" s="12">
        <f t="shared" si="2"/>
        <v>7045286.8</v>
      </c>
    </row>
    <row r="6" ht="27" customHeight="1" spans="1:8">
      <c r="A6" s="11" t="s">
        <v>14</v>
      </c>
      <c r="B6" s="12">
        <v>17647.88</v>
      </c>
      <c r="C6" s="12">
        <v>849387.72</v>
      </c>
      <c r="D6" s="12">
        <f t="shared" si="0"/>
        <v>1764.788</v>
      </c>
      <c r="E6" s="12">
        <f t="shared" si="1"/>
        <v>3529.576</v>
      </c>
      <c r="F6" s="12">
        <f t="shared" si="3"/>
        <v>5294.364</v>
      </c>
      <c r="G6" s="12">
        <f t="shared" si="4"/>
        <v>7059.152</v>
      </c>
      <c r="H6" s="12">
        <f t="shared" si="2"/>
        <v>849387.72</v>
      </c>
    </row>
    <row r="7" ht="27" customHeight="1" spans="1:8">
      <c r="A7" s="11" t="s">
        <v>15</v>
      </c>
      <c r="B7" s="12">
        <v>547128.5</v>
      </c>
      <c r="C7" s="12">
        <v>3637445.5</v>
      </c>
      <c r="D7" s="12">
        <v>54712.85</v>
      </c>
      <c r="E7" s="12">
        <v>109425.7</v>
      </c>
      <c r="F7" s="12">
        <v>164138.55</v>
      </c>
      <c r="G7" s="12">
        <v>248053.4</v>
      </c>
      <c r="H7" s="12">
        <f t="shared" si="2"/>
        <v>3637445.5</v>
      </c>
    </row>
    <row r="8" ht="27" customHeight="1" spans="1:8">
      <c r="A8" s="11" t="s">
        <v>16</v>
      </c>
      <c r="B8" s="12">
        <v>54922</v>
      </c>
      <c r="C8" s="12">
        <v>2603085</v>
      </c>
      <c r="D8" s="12">
        <f t="shared" ref="D8:D13" si="5">B8*0.1</f>
        <v>5492.2</v>
      </c>
      <c r="E8" s="12">
        <f t="shared" ref="E8:E13" si="6">B8*0.2</f>
        <v>10984.4</v>
      </c>
      <c r="F8" s="12">
        <f t="shared" si="3"/>
        <v>16476.6</v>
      </c>
      <c r="G8" s="12">
        <f t="shared" si="4"/>
        <v>21968.8</v>
      </c>
      <c r="H8" s="12">
        <f t="shared" si="2"/>
        <v>2603085</v>
      </c>
    </row>
    <row r="9" ht="27" customHeight="1" spans="1:8">
      <c r="A9" s="11" t="s">
        <v>17</v>
      </c>
      <c r="B9" s="12">
        <v>29742</v>
      </c>
      <c r="C9" s="12">
        <v>1020901</v>
      </c>
      <c r="D9" s="12">
        <f t="shared" si="5"/>
        <v>2974.2</v>
      </c>
      <c r="E9" s="12">
        <f t="shared" si="6"/>
        <v>5948.4</v>
      </c>
      <c r="F9" s="12">
        <f t="shared" si="3"/>
        <v>8922.6</v>
      </c>
      <c r="G9" s="12">
        <f t="shared" si="4"/>
        <v>11896.8</v>
      </c>
      <c r="H9" s="12">
        <f t="shared" si="2"/>
        <v>1020901</v>
      </c>
    </row>
    <row r="10" ht="27" customHeight="1" spans="1:8">
      <c r="A10" s="11" t="s">
        <v>18</v>
      </c>
      <c r="B10" s="12">
        <v>61554.68</v>
      </c>
      <c r="C10" s="12">
        <v>2138682.99</v>
      </c>
      <c r="D10" s="12">
        <f t="shared" si="5"/>
        <v>6155.468</v>
      </c>
      <c r="E10" s="12">
        <f t="shared" si="6"/>
        <v>12310.936</v>
      </c>
      <c r="F10" s="12">
        <f t="shared" si="3"/>
        <v>18466.404</v>
      </c>
      <c r="G10" s="12">
        <f t="shared" si="4"/>
        <v>24621.872</v>
      </c>
      <c r="H10" s="12">
        <f t="shared" si="2"/>
        <v>2138682.99</v>
      </c>
    </row>
    <row r="11" ht="27" customHeight="1" spans="1:8">
      <c r="A11" s="11" t="s">
        <v>19</v>
      </c>
      <c r="B11" s="12">
        <v>0</v>
      </c>
      <c r="C11" s="12">
        <v>3596512.36</v>
      </c>
      <c r="D11" s="12">
        <f t="shared" si="5"/>
        <v>0</v>
      </c>
      <c r="E11" s="12">
        <f t="shared" si="6"/>
        <v>0</v>
      </c>
      <c r="F11" s="12">
        <f t="shared" si="3"/>
        <v>0</v>
      </c>
      <c r="G11" s="12">
        <f t="shared" si="4"/>
        <v>0</v>
      </c>
      <c r="H11" s="12">
        <f t="shared" si="2"/>
        <v>3596512.36</v>
      </c>
    </row>
    <row r="12" ht="27" customHeight="1" spans="1:8">
      <c r="A12" s="11" t="s">
        <v>20</v>
      </c>
      <c r="B12" s="12">
        <v>0</v>
      </c>
      <c r="C12" s="12">
        <v>4353018</v>
      </c>
      <c r="D12" s="12">
        <f t="shared" si="5"/>
        <v>0</v>
      </c>
      <c r="E12" s="12">
        <f t="shared" si="6"/>
        <v>0</v>
      </c>
      <c r="F12" s="12">
        <f t="shared" si="3"/>
        <v>0</v>
      </c>
      <c r="G12" s="12">
        <f t="shared" si="4"/>
        <v>0</v>
      </c>
      <c r="H12" s="12">
        <f t="shared" si="2"/>
        <v>4353018</v>
      </c>
    </row>
    <row r="13" ht="27" customHeight="1" spans="1:8">
      <c r="A13" s="11" t="s">
        <v>21</v>
      </c>
      <c r="B13" s="12">
        <v>0</v>
      </c>
      <c r="C13" s="12">
        <v>1699201</v>
      </c>
      <c r="D13" s="12">
        <f t="shared" si="5"/>
        <v>0</v>
      </c>
      <c r="E13" s="12">
        <f t="shared" si="6"/>
        <v>0</v>
      </c>
      <c r="F13" s="12">
        <f t="shared" si="3"/>
        <v>0</v>
      </c>
      <c r="G13" s="12">
        <f t="shared" si="4"/>
        <v>0</v>
      </c>
      <c r="H13" s="12">
        <f t="shared" si="2"/>
        <v>1699201</v>
      </c>
    </row>
    <row r="14" ht="27" customHeight="1" spans="1:8">
      <c r="A14" s="11" t="s">
        <v>22</v>
      </c>
      <c r="B14" s="12">
        <f>SUM(B4:B13)</f>
        <v>800672.06</v>
      </c>
      <c r="C14" s="12">
        <f>SUM(C4:C13)</f>
        <v>28136374.07</v>
      </c>
      <c r="D14" s="12">
        <f>SUM(D4:D13)</f>
        <v>80067.206</v>
      </c>
      <c r="E14" s="12">
        <f>SUM(E4:E13)</f>
        <v>160134.412</v>
      </c>
      <c r="F14" s="12">
        <f>SUM(F4:F13)</f>
        <v>276072.418</v>
      </c>
      <c r="G14" s="12">
        <f>SUM(G5:G13)</f>
        <v>313600.024</v>
      </c>
      <c r="H14" s="12">
        <f>SUM(H4:H13)</f>
        <v>28136374.07</v>
      </c>
    </row>
    <row r="15" ht="80" customHeight="1" spans="1:8">
      <c r="A15" s="13" t="s">
        <v>23</v>
      </c>
      <c r="B15" s="13"/>
      <c r="C15" s="13"/>
      <c r="D15" s="13"/>
      <c r="E15" s="13"/>
      <c r="F15" s="13"/>
      <c r="G15" s="13"/>
      <c r="H15" s="13"/>
    </row>
  </sheetData>
  <mergeCells count="5">
    <mergeCell ref="A1:H1"/>
    <mergeCell ref="A2:C2"/>
    <mergeCell ref="F2:G2"/>
    <mergeCell ref="F4:G4"/>
    <mergeCell ref="A15:H15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2018-01-11T01:52:00Z</dcterms:created>
  <dcterms:modified xsi:type="dcterms:W3CDTF">2018-01-11T02:20:58Z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